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95" windowHeight="7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<sst xmlns="http://schemas.openxmlformats.org/spreadsheetml/2006/main" count="50" uniqueCount="42">
  <si>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Vklad</t>
  </si>
  <si>
    <t xml:space="preserve">Státní příspěvek </t>
  </si>
  <si>
    <t>Zůstatek</t>
  </si>
  <si>
    <t xml:space="preserve">O kolik se mé peníze zhodnotí </t>
  </si>
  <si>
    <t>1. měsíc</t>
  </si>
  <si>
    <t>2. měsíc</t>
  </si>
  <si>
    <t>6. měsíc</t>
  </si>
  <si>
    <t>1. rok</t>
  </si>
  <si>
    <t>5. rok</t>
  </si>
  <si>
    <t>8. rok</t>
  </si>
  <si>
    <t>10. rok</t>
  </si>
  <si>
    <t>15. rok</t>
  </si>
  <si>
    <t>20. rok</t>
  </si>
  <si>
    <t>25. rok</t>
  </si>
  <si>
    <t>30. rok</t>
  </si>
  <si>
    <t>35. rok</t>
  </si>
  <si>
    <t>Státní podpora</t>
  </si>
  <si>
    <t>Rok</t>
  </si>
  <si>
    <t>Měsíc</t>
  </si>
  <si>
    <t>Ročně %</t>
  </si>
  <si>
    <t>Měsíčně %</t>
  </si>
  <si>
    <t>Výnos fondu</t>
  </si>
  <si>
    <t>%</t>
  </si>
  <si>
    <t>Celkové roční zhodnocení</t>
  </si>
  <si>
    <t>Započítávám úrokovou sazbu</t>
  </si>
  <si>
    <t>Vzato jen na státní příspěvky</t>
  </si>
  <si>
    <t>Státní příspěvky za 30 let</t>
  </si>
  <si>
    <t>Alternativní spoření</t>
  </si>
  <si>
    <t>Zůstatek na investování</t>
  </si>
  <si>
    <t>Pravidelný vklad</t>
  </si>
  <si>
    <t>Investování</t>
  </si>
  <si>
    <t>Jaká je výše státní podpory</t>
  </si>
  <si>
    <t>Jaké je zhodnocení fondu (bývá 1,5-3,3 %)</t>
  </si>
  <si>
    <t>Kolika procenty se hodnotí na jiné formě spoření (spořící účty cca 2-2,4 %, investování cca 7 %)</t>
  </si>
  <si>
    <t>Roční zhodnocení jen dle  státní podpory</t>
  </si>
  <si>
    <t xml:space="preserve">Můj vklad za 30 let </t>
  </si>
  <si>
    <t>Připsané úroky za 30 let</t>
  </si>
  <si>
    <t>Celková suma peněz za 30 let</t>
  </si>
  <si>
    <t>Zhodnocení původní investice za 30 let</t>
  </si>
  <si>
    <t>Zhodnocení původní investice za 10 let</t>
  </si>
  <si>
    <t>Zhodnocení původní investice za 15 let</t>
  </si>
  <si>
    <t>Kolik platíte měsíčně do PF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</si>
</sst>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2" fontId="0" fillId="0" borderId="0" xfId="0" applyNumberFormat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5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2" max="2" width="10.28125" style="0" customWidth="1"/>
    <col min="3" max="3" width="15.8515625" style="0" customWidth="1"/>
    <col min="4" max="4" width="11.00390625" style="0" customWidth="1"/>
    <col min="5" max="5" width="19.57421875" style="0" customWidth="1"/>
    <col min="6" max="6" width="14.8515625" style="0" customWidth="1"/>
    <col min="7" max="7" width="17.140625" style="0" customWidth="1"/>
    <col min="9" max="9" width="6.7109375" style="2" customWidth="1"/>
    <col min="10" max="10" width="8.00390625" style="2" customWidth="1"/>
    <col min="11" max="11" width="9.140625" style="2" customWidth="1"/>
    <col min="12" max="12" width="14.57421875" style="2" customWidth="1"/>
    <col min="13" max="13" width="11.57421875" style="17" customWidth="1"/>
    <col min="14" max="14" width="18.28125" style="3" customWidth="1"/>
    <col min="15" max="15" width="11.8515625" style="3" bestFit="1" customWidth="1"/>
    <col min="16" max="16" width="14.57421875" style="2" customWidth="1"/>
    <col min="17" max="17" width="16.8515625" style="2" customWidth="1"/>
    <col min="18" max="18" width="10.00390625" style="2" customWidth="1"/>
    <col min="19" max="19" width="14.8515625" style="17" customWidth="1"/>
    <col min="20" max="20" width="10.140625" style="0" customWidth="1"/>
    <col min="21" max="21" width="16.421875" style="0" customWidth="1"/>
  </cols>
  <sheetData>
    <row r="1" spans="1:5" ht="15">
      <c r="A1" s="9" t="s">
        <v>29</v>
      </c>
      <c r="B1" s="9"/>
      <c r="C1" s="6">
        <v>500</v>
      </c>
      <c r="E1" t="s">
        <v>41</v>
      </c>
    </row>
    <row r="2" spans="1:5" ht="15">
      <c r="A2" s="9" t="s">
        <v>16</v>
      </c>
      <c r="B2" s="9"/>
      <c r="C2" s="6">
        <v>130</v>
      </c>
      <c r="E2" t="s">
        <v>31</v>
      </c>
    </row>
    <row r="3" spans="1:17" ht="15">
      <c r="A3" s="9" t="s">
        <v>21</v>
      </c>
      <c r="B3" s="9"/>
      <c r="C3" s="14">
        <v>3</v>
      </c>
      <c r="D3" t="s">
        <v>22</v>
      </c>
      <c r="E3" t="s">
        <v>32</v>
      </c>
      <c r="N3" s="16" t="s">
        <v>25</v>
      </c>
      <c r="O3" s="16"/>
      <c r="P3" s="16" t="s">
        <v>24</v>
      </c>
      <c r="Q3" s="16"/>
    </row>
    <row r="4" spans="1:19" ht="15">
      <c r="A4" s="10" t="s">
        <v>30</v>
      </c>
      <c r="B4" s="12"/>
      <c r="C4" s="6">
        <v>7</v>
      </c>
      <c r="D4" t="s">
        <v>22</v>
      </c>
      <c r="E4" t="s">
        <v>33</v>
      </c>
      <c r="N4" s="13" t="s">
        <v>3</v>
      </c>
      <c r="O4" s="13"/>
      <c r="P4" s="13" t="s">
        <v>3</v>
      </c>
      <c r="Q4" s="13"/>
      <c r="R4" s="13" t="s">
        <v>27</v>
      </c>
      <c r="S4" s="13"/>
    </row>
    <row r="5" spans="9:22" ht="15" customHeight="1">
      <c r="I5" s="2" t="s">
        <v>17</v>
      </c>
      <c r="J5" s="2" t="s">
        <v>18</v>
      </c>
      <c r="K5" s="2" t="s">
        <v>0</v>
      </c>
      <c r="L5" s="2" t="s">
        <v>1</v>
      </c>
      <c r="M5" s="17" t="s">
        <v>2</v>
      </c>
      <c r="N5" s="3" t="s">
        <v>20</v>
      </c>
      <c r="O5" s="3" t="s">
        <v>19</v>
      </c>
      <c r="P5" s="7" t="s">
        <v>19</v>
      </c>
      <c r="R5" s="7" t="s">
        <v>0</v>
      </c>
      <c r="S5" s="17" t="s">
        <v>2</v>
      </c>
      <c r="V5" s="1"/>
    </row>
    <row r="6" spans="5:19" ht="15" customHeight="1">
      <c r="E6" s="22" t="s">
        <v>34</v>
      </c>
      <c r="F6" s="22" t="s">
        <v>23</v>
      </c>
      <c r="G6" s="24" t="s">
        <v>28</v>
      </c>
      <c r="I6" s="2">
        <f>FLOOR(J6/12,1)</f>
        <v>0</v>
      </c>
      <c r="J6" s="2">
        <v>1</v>
      </c>
      <c r="K6" s="2">
        <f aca="true" t="shared" si="0" ref="K6:K69">$C$1</f>
        <v>500</v>
      </c>
      <c r="L6" s="2">
        <f aca="true" t="shared" si="1" ref="L6:L69">$C$2</f>
        <v>130</v>
      </c>
      <c r="M6" s="17">
        <f>(K6+L6)+((K6+L6)/100*$C$3/12)</f>
        <v>631.575</v>
      </c>
      <c r="N6" s="3">
        <f>L6/(K6/100)</f>
        <v>26</v>
      </c>
      <c r="O6" s="3">
        <f>N6*12</f>
        <v>312</v>
      </c>
      <c r="P6" s="7">
        <f>O6+$C$3</f>
        <v>315</v>
      </c>
      <c r="R6" s="2">
        <v>500</v>
      </c>
      <c r="S6" s="17">
        <f>R6+R6/100*C4/12</f>
        <v>502.9166666666667</v>
      </c>
    </row>
    <row r="7" spans="1:19" ht="15">
      <c r="A7" s="4"/>
      <c r="B7" s="8" t="s">
        <v>0</v>
      </c>
      <c r="C7" s="8" t="s">
        <v>1</v>
      </c>
      <c r="D7" s="19" t="s">
        <v>2</v>
      </c>
      <c r="E7" s="23"/>
      <c r="F7" s="23"/>
      <c r="G7" s="25"/>
      <c r="I7" s="2">
        <f aca="true" t="shared" si="2" ref="I7:I70">FLOOR(J7/12,1)</f>
        <v>0</v>
      </c>
      <c r="J7" s="2">
        <v>2</v>
      </c>
      <c r="K7" s="2">
        <f t="shared" si="0"/>
        <v>500</v>
      </c>
      <c r="L7" s="2">
        <f t="shared" si="1"/>
        <v>130</v>
      </c>
      <c r="M7" s="17">
        <f>(M6+K7+L7)+((M6+K7+L7)/100*$C$3/12)</f>
        <v>1264.7289375</v>
      </c>
      <c r="N7" s="3">
        <f>L7/((M6+K7)/100)</f>
        <v>11.488412168879657</v>
      </c>
      <c r="O7" s="3">
        <f aca="true" t="shared" si="3" ref="O7:O70">N7*12</f>
        <v>137.8609460265559</v>
      </c>
      <c r="P7" s="7">
        <f aca="true" t="shared" si="4" ref="P7:P70">O7+$C$3</f>
        <v>140.8609460265559</v>
      </c>
      <c r="R7" s="2">
        <v>500</v>
      </c>
      <c r="S7" s="17">
        <f>(S6+R7)+((S6+R7)/100*$C$4/12)</f>
        <v>1008.767013888889</v>
      </c>
    </row>
    <row r="8" spans="1:19" ht="15">
      <c r="A8" s="4" t="s">
        <v>4</v>
      </c>
      <c r="B8" s="8">
        <v>500</v>
      </c>
      <c r="C8" s="8">
        <v>130</v>
      </c>
      <c r="D8" s="20">
        <f>M6</f>
        <v>631.575</v>
      </c>
      <c r="E8" s="5">
        <f>O6</f>
        <v>312</v>
      </c>
      <c r="F8" s="5">
        <f>E8+$C$3</f>
        <v>315</v>
      </c>
      <c r="G8" s="18">
        <f>S6</f>
        <v>502.9166666666667</v>
      </c>
      <c r="I8" s="2">
        <f t="shared" si="2"/>
        <v>0</v>
      </c>
      <c r="J8" s="2">
        <v>3</v>
      </c>
      <c r="K8" s="2">
        <f t="shared" si="0"/>
        <v>500</v>
      </c>
      <c r="L8" s="2">
        <f t="shared" si="1"/>
        <v>130</v>
      </c>
      <c r="M8" s="17">
        <f aca="true" t="shared" si="5" ref="M8:M71">(M7+K8+L8)+((M7+K8+L8)/100*$C$3/12)</f>
        <v>1899.46575984375</v>
      </c>
      <c r="N8" s="3">
        <f aca="true" t="shared" si="6" ref="N8:N28">L8/((M7+K8)/100)</f>
        <v>7.366570425493462</v>
      </c>
      <c r="O8" s="3">
        <f t="shared" si="3"/>
        <v>88.39884510592154</v>
      </c>
      <c r="P8" s="7">
        <f t="shared" si="4"/>
        <v>91.39884510592154</v>
      </c>
      <c r="R8" s="2">
        <v>500</v>
      </c>
      <c r="S8" s="17">
        <f aca="true" t="shared" si="7" ref="S8:S71">(S7+R8)+((S7+R8)/100*$C$4/12)</f>
        <v>1517.5681548032408</v>
      </c>
    </row>
    <row r="9" spans="1:19" ht="15">
      <c r="A9" s="4" t="s">
        <v>5</v>
      </c>
      <c r="B9" s="8">
        <v>500</v>
      </c>
      <c r="C9" s="8">
        <v>130</v>
      </c>
      <c r="D9" s="21">
        <f>M7</f>
        <v>1264.7289375</v>
      </c>
      <c r="E9" s="5">
        <f>O7</f>
        <v>137.8609460265559</v>
      </c>
      <c r="F9" s="5">
        <f aca="true" t="shared" si="8" ref="F9:F19">E9+$C$3</f>
        <v>140.8609460265559</v>
      </c>
      <c r="G9" s="15">
        <f>S7</f>
        <v>1008.767013888889</v>
      </c>
      <c r="I9" s="2">
        <f t="shared" si="2"/>
        <v>0</v>
      </c>
      <c r="J9" s="2">
        <v>4</v>
      </c>
      <c r="K9" s="2">
        <f t="shared" si="0"/>
        <v>500</v>
      </c>
      <c r="L9" s="2">
        <f t="shared" si="1"/>
        <v>130</v>
      </c>
      <c r="M9" s="17">
        <f t="shared" si="5"/>
        <v>2535.789424243359</v>
      </c>
      <c r="N9" s="3">
        <f t="shared" si="6"/>
        <v>5.417872685479181</v>
      </c>
      <c r="O9" s="3">
        <f t="shared" si="3"/>
        <v>65.01447222575017</v>
      </c>
      <c r="P9" s="7">
        <f t="shared" si="4"/>
        <v>68.01447222575017</v>
      </c>
      <c r="R9" s="2">
        <v>500</v>
      </c>
      <c r="S9" s="17">
        <f t="shared" si="7"/>
        <v>2029.3373023729264</v>
      </c>
    </row>
    <row r="10" spans="1:19" ht="15">
      <c r="A10" s="4" t="s">
        <v>6</v>
      </c>
      <c r="B10" s="8">
        <v>500</v>
      </c>
      <c r="C10" s="8">
        <v>130</v>
      </c>
      <c r="D10" s="21">
        <f>M11</f>
        <v>3813.2131575484773</v>
      </c>
      <c r="E10" s="5">
        <f>O11</f>
        <v>42.463955816703745</v>
      </c>
      <c r="F10" s="5">
        <f t="shared" si="8"/>
        <v>45.463955816703745</v>
      </c>
      <c r="G10" s="15">
        <f>S11</f>
        <v>3061.848971961594</v>
      </c>
      <c r="I10" s="2">
        <f t="shared" si="2"/>
        <v>0</v>
      </c>
      <c r="J10" s="2">
        <v>5</v>
      </c>
      <c r="K10" s="2">
        <f t="shared" si="0"/>
        <v>500</v>
      </c>
      <c r="L10" s="2">
        <f t="shared" si="1"/>
        <v>130</v>
      </c>
      <c r="M10" s="17">
        <f t="shared" si="5"/>
        <v>3173.7038978039673</v>
      </c>
      <c r="N10" s="3">
        <f t="shared" si="6"/>
        <v>4.282246949074909</v>
      </c>
      <c r="O10" s="3">
        <f t="shared" si="3"/>
        <v>51.386963388898906</v>
      </c>
      <c r="P10" s="7">
        <f t="shared" si="4"/>
        <v>54.386963388898906</v>
      </c>
      <c r="R10" s="2">
        <v>500</v>
      </c>
      <c r="S10" s="17">
        <f t="shared" si="7"/>
        <v>2544.0917699701017</v>
      </c>
    </row>
    <row r="11" spans="1:19" ht="15">
      <c r="A11" s="4" t="s">
        <v>7</v>
      </c>
      <c r="B11" s="8">
        <v>500</v>
      </c>
      <c r="C11" s="8">
        <v>130</v>
      </c>
      <c r="D11" s="21">
        <f>M17</f>
        <v>7683.983195059354</v>
      </c>
      <c r="E11" s="5">
        <f>O17</f>
        <v>20.703875653559557</v>
      </c>
      <c r="F11" s="5">
        <f t="shared" si="8"/>
        <v>23.703875653559557</v>
      </c>
      <c r="G11" s="15">
        <f>S17</f>
        <v>6232.437685248318</v>
      </c>
      <c r="I11" s="2">
        <f t="shared" si="2"/>
        <v>0</v>
      </c>
      <c r="J11" s="2">
        <v>6</v>
      </c>
      <c r="K11" s="2">
        <f t="shared" si="0"/>
        <v>500</v>
      </c>
      <c r="L11" s="2">
        <f t="shared" si="1"/>
        <v>130</v>
      </c>
      <c r="M11" s="17">
        <f t="shared" si="5"/>
        <v>3813.2131575484773</v>
      </c>
      <c r="N11" s="3">
        <f t="shared" si="6"/>
        <v>3.5386629847253124</v>
      </c>
      <c r="O11" s="3">
        <f t="shared" si="3"/>
        <v>42.463955816703745</v>
      </c>
      <c r="P11" s="7">
        <f t="shared" si="4"/>
        <v>45.463955816703745</v>
      </c>
      <c r="R11" s="2">
        <v>500</v>
      </c>
      <c r="S11" s="17">
        <f t="shared" si="7"/>
        <v>3061.848971961594</v>
      </c>
    </row>
    <row r="12" spans="1:19" ht="15">
      <c r="A12" s="4" t="s">
        <v>8</v>
      </c>
      <c r="B12" s="8">
        <v>500</v>
      </c>
      <c r="C12" s="8">
        <v>130</v>
      </c>
      <c r="D12" s="21">
        <f>M65</f>
        <v>40829.247524308914</v>
      </c>
      <c r="E12" s="5">
        <f>O65</f>
        <v>3.8426078701860074</v>
      </c>
      <c r="F12" s="5">
        <f t="shared" si="8"/>
        <v>6.842607870186008</v>
      </c>
      <c r="G12" s="15">
        <f>S65</f>
        <v>36005.26345386312</v>
      </c>
      <c r="I12" s="2">
        <f t="shared" si="2"/>
        <v>0</v>
      </c>
      <c r="J12" s="2">
        <v>7</v>
      </c>
      <c r="K12" s="2">
        <f t="shared" si="0"/>
        <v>500</v>
      </c>
      <c r="L12" s="2">
        <f t="shared" si="1"/>
        <v>130</v>
      </c>
      <c r="M12" s="17">
        <f t="shared" si="5"/>
        <v>4454.321190442349</v>
      </c>
      <c r="N12" s="3">
        <f t="shared" si="6"/>
        <v>3.0139943297838023</v>
      </c>
      <c r="O12" s="3">
        <f t="shared" si="3"/>
        <v>36.16793195740563</v>
      </c>
      <c r="P12" s="7">
        <f t="shared" si="4"/>
        <v>39.16793195740563</v>
      </c>
      <c r="R12" s="2">
        <v>500</v>
      </c>
      <c r="S12" s="17">
        <f t="shared" si="7"/>
        <v>3582.626424298037</v>
      </c>
    </row>
    <row r="13" spans="1:19" ht="15">
      <c r="A13" s="4" t="s">
        <v>9</v>
      </c>
      <c r="B13" s="8">
        <v>500</v>
      </c>
      <c r="C13" s="8">
        <v>130</v>
      </c>
      <c r="D13" s="21">
        <f>M101</f>
        <v>68429.50082372085</v>
      </c>
      <c r="E13" s="5">
        <f>O101</f>
        <v>2.2897787288625597</v>
      </c>
      <c r="F13" s="5">
        <f t="shared" si="8"/>
        <v>5.28977872886256</v>
      </c>
      <c r="G13" s="15">
        <f>S101</f>
        <v>64473.32374501935</v>
      </c>
      <c r="I13" s="2">
        <f t="shared" si="2"/>
        <v>0</v>
      </c>
      <c r="J13" s="2">
        <v>8</v>
      </c>
      <c r="K13" s="2">
        <f t="shared" si="0"/>
        <v>500</v>
      </c>
      <c r="L13" s="2">
        <f t="shared" si="1"/>
        <v>130</v>
      </c>
      <c r="M13" s="17">
        <f t="shared" si="5"/>
        <v>5097.0319934184545</v>
      </c>
      <c r="N13" s="3">
        <f t="shared" si="6"/>
        <v>2.623971983301973</v>
      </c>
      <c r="O13" s="3">
        <f t="shared" si="3"/>
        <v>31.487663799623675</v>
      </c>
      <c r="P13" s="7">
        <f t="shared" si="4"/>
        <v>34.487663799623675</v>
      </c>
      <c r="R13" s="2">
        <v>500</v>
      </c>
      <c r="S13" s="17">
        <f t="shared" si="7"/>
        <v>4106.441745106442</v>
      </c>
    </row>
    <row r="14" spans="1:19" ht="15">
      <c r="A14" s="4" t="s">
        <v>10</v>
      </c>
      <c r="B14" s="8">
        <v>500</v>
      </c>
      <c r="C14" s="8">
        <v>130</v>
      </c>
      <c r="D14" s="21">
        <f>M125</f>
        <v>88257.18662682026</v>
      </c>
      <c r="E14" s="5">
        <f>O125</f>
        <v>1.7746008097082255</v>
      </c>
      <c r="F14" s="5">
        <f t="shared" si="8"/>
        <v>4.774600809708225</v>
      </c>
      <c r="G14" s="15">
        <f>S125</f>
        <v>87047.23440511584</v>
      </c>
      <c r="I14" s="2">
        <f t="shared" si="2"/>
        <v>0</v>
      </c>
      <c r="J14" s="2">
        <v>9</v>
      </c>
      <c r="K14" s="2">
        <f t="shared" si="0"/>
        <v>500</v>
      </c>
      <c r="L14" s="2">
        <f t="shared" si="1"/>
        <v>130</v>
      </c>
      <c r="M14" s="17">
        <f t="shared" si="5"/>
        <v>5741.349573402001</v>
      </c>
      <c r="N14" s="3">
        <f t="shared" si="6"/>
        <v>2.3226595837377184</v>
      </c>
      <c r="O14" s="3">
        <f t="shared" si="3"/>
        <v>27.87191500485262</v>
      </c>
      <c r="P14" s="7">
        <f t="shared" si="4"/>
        <v>30.87191500485262</v>
      </c>
      <c r="R14" s="2">
        <v>500</v>
      </c>
      <c r="S14" s="17">
        <f t="shared" si="7"/>
        <v>4633.3126552862295</v>
      </c>
    </row>
    <row r="15" spans="1:19" ht="15">
      <c r="A15" s="4" t="s">
        <v>11</v>
      </c>
      <c r="B15" s="8">
        <v>500</v>
      </c>
      <c r="C15" s="8">
        <v>130</v>
      </c>
      <c r="D15" s="21">
        <f>M185</f>
        <v>143350.27660287896</v>
      </c>
      <c r="E15" s="5">
        <f>O185</f>
        <v>1.0919567996618167</v>
      </c>
      <c r="F15" s="5">
        <f t="shared" si="8"/>
        <v>4.0919567996618165</v>
      </c>
      <c r="G15" s="15">
        <f>S185</f>
        <v>159405.62172609512</v>
      </c>
      <c r="I15" s="2">
        <f t="shared" si="2"/>
        <v>0</v>
      </c>
      <c r="J15" s="2">
        <v>10</v>
      </c>
      <c r="K15" s="2">
        <f t="shared" si="0"/>
        <v>500</v>
      </c>
      <c r="L15" s="2">
        <f t="shared" si="1"/>
        <v>130</v>
      </c>
      <c r="M15" s="17">
        <f t="shared" si="5"/>
        <v>6387.277947335506</v>
      </c>
      <c r="N15" s="3">
        <f t="shared" si="6"/>
        <v>2.0828828520358025</v>
      </c>
      <c r="O15" s="3">
        <f t="shared" si="3"/>
        <v>24.99459422442963</v>
      </c>
      <c r="P15" s="7">
        <f t="shared" si="4"/>
        <v>27.99459422442963</v>
      </c>
      <c r="R15" s="2">
        <v>500</v>
      </c>
      <c r="S15" s="17">
        <f t="shared" si="7"/>
        <v>5163.256979108733</v>
      </c>
    </row>
    <row r="16" spans="1:19" ht="15">
      <c r="A16" s="4" t="s">
        <v>12</v>
      </c>
      <c r="B16" s="8">
        <v>500</v>
      </c>
      <c r="C16" s="8">
        <v>130</v>
      </c>
      <c r="D16" s="21">
        <f>M245</f>
        <v>207347.3344668035</v>
      </c>
      <c r="E16" s="5">
        <f>O245</f>
        <v>0.754716036113116</v>
      </c>
      <c r="F16" s="5">
        <f t="shared" si="8"/>
        <v>3.754716036113116</v>
      </c>
      <c r="G16" s="15">
        <f>S245</f>
        <v>261982.69933724782</v>
      </c>
      <c r="I16" s="2">
        <f t="shared" si="2"/>
        <v>0</v>
      </c>
      <c r="J16" s="2">
        <v>11</v>
      </c>
      <c r="K16" s="2">
        <f t="shared" si="0"/>
        <v>500</v>
      </c>
      <c r="L16" s="2">
        <f t="shared" si="1"/>
        <v>130</v>
      </c>
      <c r="M16" s="17">
        <f t="shared" si="5"/>
        <v>7034.821142203845</v>
      </c>
      <c r="N16" s="3">
        <f t="shared" si="6"/>
        <v>1.8875381681131855</v>
      </c>
      <c r="O16" s="3">
        <f t="shared" si="3"/>
        <v>22.650458017358226</v>
      </c>
      <c r="P16" s="7">
        <f t="shared" si="4"/>
        <v>25.650458017358226</v>
      </c>
      <c r="R16" s="2">
        <v>500</v>
      </c>
      <c r="S16" s="17">
        <f t="shared" si="7"/>
        <v>5696.292644820201</v>
      </c>
    </row>
    <row r="17" spans="1:19" ht="15">
      <c r="A17" s="4" t="s">
        <v>13</v>
      </c>
      <c r="B17" s="8">
        <v>500</v>
      </c>
      <c r="C17" s="8">
        <v>130</v>
      </c>
      <c r="D17" s="21">
        <f>M305</f>
        <v>281687.390851702</v>
      </c>
      <c r="E17" s="5">
        <f>O305</f>
        <v>0.5554469021295019</v>
      </c>
      <c r="F17" s="5">
        <f t="shared" si="8"/>
        <v>3.5554469021295017</v>
      </c>
      <c r="G17" s="15">
        <f>S305</f>
        <v>407398.5556162022</v>
      </c>
      <c r="I17" s="2">
        <f t="shared" si="2"/>
        <v>1</v>
      </c>
      <c r="J17" s="2">
        <v>12</v>
      </c>
      <c r="K17" s="2">
        <f t="shared" si="0"/>
        <v>500</v>
      </c>
      <c r="L17" s="2">
        <f t="shared" si="1"/>
        <v>130</v>
      </c>
      <c r="M17" s="17">
        <f t="shared" si="5"/>
        <v>7683.983195059354</v>
      </c>
      <c r="N17" s="3">
        <f t="shared" si="6"/>
        <v>1.7253229711299631</v>
      </c>
      <c r="O17" s="3">
        <f t="shared" si="3"/>
        <v>20.703875653559557</v>
      </c>
      <c r="P17" s="7">
        <f t="shared" si="4"/>
        <v>23.703875653559557</v>
      </c>
      <c r="R17" s="2">
        <v>500</v>
      </c>
      <c r="S17" s="17">
        <f t="shared" si="7"/>
        <v>6232.437685248318</v>
      </c>
    </row>
    <row r="18" spans="1:19" ht="15">
      <c r="A18" s="4" t="s">
        <v>14</v>
      </c>
      <c r="B18" s="8">
        <v>500</v>
      </c>
      <c r="C18" s="8">
        <v>130</v>
      </c>
      <c r="D18" s="21">
        <f>M365</f>
        <v>368042.04789016553</v>
      </c>
      <c r="E18" s="5">
        <f>O365</f>
        <v>0.42507479449543895</v>
      </c>
      <c r="F18" s="5">
        <f t="shared" si="8"/>
        <v>3.4250747944954387</v>
      </c>
      <c r="G18" s="15">
        <f>S365</f>
        <v>613543.7466256456</v>
      </c>
      <c r="I18" s="2">
        <f t="shared" si="2"/>
        <v>1</v>
      </c>
      <c r="J18" s="2">
        <v>13</v>
      </c>
      <c r="K18" s="2">
        <f t="shared" si="0"/>
        <v>500</v>
      </c>
      <c r="L18" s="2">
        <f t="shared" si="1"/>
        <v>130</v>
      </c>
      <c r="M18" s="17">
        <f t="shared" si="5"/>
        <v>8334.768153047004</v>
      </c>
      <c r="N18" s="3">
        <f t="shared" si="6"/>
        <v>1.5884685598875692</v>
      </c>
      <c r="O18" s="3">
        <f t="shared" si="3"/>
        <v>19.06162271865083</v>
      </c>
      <c r="P18" s="7">
        <f t="shared" si="4"/>
        <v>22.06162271865083</v>
      </c>
      <c r="R18" s="2">
        <v>500</v>
      </c>
      <c r="S18" s="17">
        <f t="shared" si="7"/>
        <v>6771.710238412267</v>
      </c>
    </row>
    <row r="19" spans="1:19" ht="15">
      <c r="A19" s="4" t="s">
        <v>15</v>
      </c>
      <c r="B19" s="8">
        <v>500</v>
      </c>
      <c r="C19" s="8">
        <v>130</v>
      </c>
      <c r="D19" s="21">
        <f>M425</f>
        <v>468353.066671495</v>
      </c>
      <c r="E19" s="5">
        <f>O425</f>
        <v>0.33400769779295175</v>
      </c>
      <c r="F19" s="5">
        <f t="shared" si="8"/>
        <v>3.3340076977929516</v>
      </c>
      <c r="G19" s="15">
        <f>S425</f>
        <v>905780.376548583</v>
      </c>
      <c r="I19" s="2">
        <f t="shared" si="2"/>
        <v>1</v>
      </c>
      <c r="J19" s="2">
        <v>14</v>
      </c>
      <c r="K19" s="2">
        <f t="shared" si="0"/>
        <v>500</v>
      </c>
      <c r="L19" s="2">
        <f t="shared" si="1"/>
        <v>130</v>
      </c>
      <c r="M19" s="17">
        <f t="shared" si="5"/>
        <v>8987.180073429621</v>
      </c>
      <c r="N19" s="3">
        <f t="shared" si="6"/>
        <v>1.4714591005443032</v>
      </c>
      <c r="O19" s="3">
        <f t="shared" si="3"/>
        <v>17.65750920653164</v>
      </c>
      <c r="P19" s="7">
        <f t="shared" si="4"/>
        <v>20.65750920653164</v>
      </c>
      <c r="R19" s="2">
        <v>500</v>
      </c>
      <c r="S19" s="17">
        <f t="shared" si="7"/>
        <v>7314.128548136338</v>
      </c>
    </row>
    <row r="20" spans="5:19" ht="15">
      <c r="E20" s="1"/>
      <c r="F20" s="1"/>
      <c r="G20" s="1"/>
      <c r="I20" s="2">
        <f t="shared" si="2"/>
        <v>1</v>
      </c>
      <c r="J20" s="2">
        <v>15</v>
      </c>
      <c r="K20" s="2">
        <f t="shared" si="0"/>
        <v>500</v>
      </c>
      <c r="L20" s="2">
        <f t="shared" si="1"/>
        <v>130</v>
      </c>
      <c r="M20" s="17">
        <f t="shared" si="5"/>
        <v>9641.223023613195</v>
      </c>
      <c r="N20" s="3">
        <f t="shared" si="6"/>
        <v>1.370270185595886</v>
      </c>
      <c r="O20" s="3">
        <f t="shared" si="3"/>
        <v>16.443242227150634</v>
      </c>
      <c r="P20" s="7">
        <f t="shared" si="4"/>
        <v>19.443242227150634</v>
      </c>
      <c r="R20" s="2">
        <v>500</v>
      </c>
      <c r="S20" s="17">
        <f t="shared" si="7"/>
        <v>7859.710964667133</v>
      </c>
    </row>
    <row r="21" spans="1:19" ht="15">
      <c r="A21" s="10" t="s">
        <v>35</v>
      </c>
      <c r="B21" s="11"/>
      <c r="C21" s="12"/>
      <c r="D21" s="26">
        <f>30*12*C1</f>
        <v>180000</v>
      </c>
      <c r="E21" s="26">
        <f>30*12*C1</f>
        <v>180000</v>
      </c>
      <c r="F21" s="1"/>
      <c r="G21" s="1"/>
      <c r="I21" s="2">
        <f t="shared" si="2"/>
        <v>1</v>
      </c>
      <c r="J21" s="2">
        <v>16</v>
      </c>
      <c r="K21" s="2">
        <f t="shared" si="0"/>
        <v>500</v>
      </c>
      <c r="L21" s="2">
        <f t="shared" si="1"/>
        <v>130</v>
      </c>
      <c r="M21" s="17">
        <f t="shared" si="5"/>
        <v>10296.901081172227</v>
      </c>
      <c r="N21" s="3">
        <f t="shared" si="6"/>
        <v>1.2818966676632912</v>
      </c>
      <c r="O21" s="3">
        <f t="shared" si="3"/>
        <v>15.382760011959494</v>
      </c>
      <c r="P21" s="7">
        <f t="shared" si="4"/>
        <v>18.382760011959494</v>
      </c>
      <c r="R21" s="2">
        <v>500</v>
      </c>
      <c r="S21" s="17">
        <f t="shared" si="7"/>
        <v>8408.47594529436</v>
      </c>
    </row>
    <row r="22" spans="1:19" ht="15">
      <c r="A22" s="9" t="s">
        <v>26</v>
      </c>
      <c r="B22" s="9"/>
      <c r="C22" s="9"/>
      <c r="D22" s="27">
        <f>30*12*C2</f>
        <v>46800</v>
      </c>
      <c r="E22" s="26">
        <v>0</v>
      </c>
      <c r="F22" s="1"/>
      <c r="I22" s="2">
        <f t="shared" si="2"/>
        <v>1</v>
      </c>
      <c r="J22" s="2">
        <v>17</v>
      </c>
      <c r="K22" s="2">
        <f t="shared" si="0"/>
        <v>500</v>
      </c>
      <c r="L22" s="2">
        <f t="shared" si="1"/>
        <v>130</v>
      </c>
      <c r="M22" s="17">
        <f t="shared" si="5"/>
        <v>10954.218333875158</v>
      </c>
      <c r="N22" s="3">
        <f t="shared" si="6"/>
        <v>1.2040491898800079</v>
      </c>
      <c r="O22" s="3">
        <f t="shared" si="3"/>
        <v>14.448590278560093</v>
      </c>
      <c r="P22" s="7">
        <f t="shared" si="4"/>
        <v>17.448590278560093</v>
      </c>
      <c r="R22" s="2">
        <v>500</v>
      </c>
      <c r="S22" s="17">
        <f t="shared" si="7"/>
        <v>8960.442054975243</v>
      </c>
    </row>
    <row r="23" spans="1:19" ht="15">
      <c r="A23" s="9" t="s">
        <v>36</v>
      </c>
      <c r="B23" s="9"/>
      <c r="C23" s="9"/>
      <c r="D23" s="27">
        <f>D18-D21-D22</f>
        <v>141242.04789016553</v>
      </c>
      <c r="E23" s="27">
        <f>G18-D21</f>
        <v>433543.74662564555</v>
      </c>
      <c r="I23" s="2">
        <f t="shared" si="2"/>
        <v>1</v>
      </c>
      <c r="J23" s="2">
        <v>18</v>
      </c>
      <c r="K23" s="2">
        <f t="shared" si="0"/>
        <v>500</v>
      </c>
      <c r="L23" s="2">
        <f t="shared" si="1"/>
        <v>130</v>
      </c>
      <c r="M23" s="17">
        <f t="shared" si="5"/>
        <v>11613.178879709847</v>
      </c>
      <c r="N23" s="3">
        <f t="shared" si="6"/>
        <v>1.1349530470842595</v>
      </c>
      <c r="O23" s="3">
        <f t="shared" si="3"/>
        <v>13.619436565011114</v>
      </c>
      <c r="P23" s="7">
        <f t="shared" si="4"/>
        <v>16.619436565011114</v>
      </c>
      <c r="R23" s="2">
        <v>500</v>
      </c>
      <c r="S23" s="17">
        <f t="shared" si="7"/>
        <v>9515.627966962598</v>
      </c>
    </row>
    <row r="24" spans="1:19" ht="15">
      <c r="A24" s="9" t="s">
        <v>37</v>
      </c>
      <c r="B24" s="9"/>
      <c r="C24" s="9"/>
      <c r="D24" s="27">
        <f>D18</f>
        <v>368042.04789016553</v>
      </c>
      <c r="E24" s="27">
        <f>G18</f>
        <v>613543.7466256456</v>
      </c>
      <c r="I24" s="2">
        <f t="shared" si="2"/>
        <v>1</v>
      </c>
      <c r="J24" s="2">
        <v>19</v>
      </c>
      <c r="K24" s="2">
        <f t="shared" si="0"/>
        <v>500</v>
      </c>
      <c r="L24" s="2">
        <f t="shared" si="1"/>
        <v>130</v>
      </c>
      <c r="M24" s="17">
        <f t="shared" si="5"/>
        <v>12273.786826909121</v>
      </c>
      <c r="N24" s="3">
        <f t="shared" si="6"/>
        <v>1.073211262633595</v>
      </c>
      <c r="O24" s="3">
        <f t="shared" si="3"/>
        <v>12.87853515160314</v>
      </c>
      <c r="P24" s="7">
        <f t="shared" si="4"/>
        <v>15.87853515160314</v>
      </c>
      <c r="R24" s="2">
        <v>500</v>
      </c>
      <c r="S24" s="17">
        <f t="shared" si="7"/>
        <v>10074.052463436547</v>
      </c>
    </row>
    <row r="25" spans="1:19" ht="15">
      <c r="A25" s="4" t="s">
        <v>38</v>
      </c>
      <c r="B25" s="4"/>
      <c r="C25" s="4"/>
      <c r="D25" s="28">
        <f>(D24-D21)/D21</f>
        <v>1.044678043834253</v>
      </c>
      <c r="E25" s="28">
        <f>(E24-E21)/E21</f>
        <v>2.4085763701424754</v>
      </c>
      <c r="I25" s="2">
        <f t="shared" si="2"/>
        <v>1</v>
      </c>
      <c r="J25" s="2">
        <v>20</v>
      </c>
      <c r="K25" s="2">
        <f t="shared" si="0"/>
        <v>500</v>
      </c>
      <c r="L25" s="2">
        <f t="shared" si="1"/>
        <v>130</v>
      </c>
      <c r="M25" s="17">
        <f t="shared" si="5"/>
        <v>12936.046293976395</v>
      </c>
      <c r="N25" s="3">
        <f t="shared" si="6"/>
        <v>1.0177091708321249</v>
      </c>
      <c r="O25" s="3">
        <f t="shared" si="3"/>
        <v>12.212510049985498</v>
      </c>
      <c r="P25" s="7">
        <f t="shared" si="4"/>
        <v>15.212510049985498</v>
      </c>
      <c r="R25" s="2">
        <v>500</v>
      </c>
      <c r="S25" s="17">
        <f t="shared" si="7"/>
        <v>10635.734436139926</v>
      </c>
    </row>
    <row r="26" spans="1:19" ht="15">
      <c r="A26" s="4" t="s">
        <v>39</v>
      </c>
      <c r="B26" s="4"/>
      <c r="C26" s="4"/>
      <c r="D26" s="28">
        <f>(D14-(10*12*$C$1))/(10*12*$C$1)</f>
        <v>0.4709531104470043</v>
      </c>
      <c r="E26" s="28">
        <f>(G14-10*12*$C$1)/(10*12*$C$1)</f>
        <v>0.45078724008526405</v>
      </c>
      <c r="I26" s="2">
        <f t="shared" si="2"/>
        <v>1</v>
      </c>
      <c r="J26" s="2">
        <v>21</v>
      </c>
      <c r="K26" s="2">
        <f t="shared" si="0"/>
        <v>500</v>
      </c>
      <c r="L26" s="2">
        <f t="shared" si="1"/>
        <v>130</v>
      </c>
      <c r="M26" s="17">
        <f t="shared" si="5"/>
        <v>13599.961409711335</v>
      </c>
      <c r="N26" s="3">
        <f t="shared" si="6"/>
        <v>0.9675465323328127</v>
      </c>
      <c r="O26" s="3">
        <f t="shared" si="3"/>
        <v>11.610558387993752</v>
      </c>
      <c r="P26" s="7">
        <f t="shared" si="4"/>
        <v>14.610558387993752</v>
      </c>
      <c r="R26" s="2">
        <v>500</v>
      </c>
      <c r="S26" s="17">
        <f t="shared" si="7"/>
        <v>11200.692887017409</v>
      </c>
    </row>
    <row r="27" spans="1:19" ht="15">
      <c r="A27" s="4" t="s">
        <v>40</v>
      </c>
      <c r="B27" s="4"/>
      <c r="C27" s="4"/>
      <c r="D27" s="28">
        <f>(D15-(15*12*$C$1))/(15*12*$C$1)</f>
        <v>0.5927808511430996</v>
      </c>
      <c r="E27" s="28">
        <f>(G15-15*12*$C$1)/(15*12*$C$1)</f>
        <v>0.7711735747343903</v>
      </c>
      <c r="I27" s="2">
        <f t="shared" si="2"/>
        <v>1</v>
      </c>
      <c r="J27" s="2">
        <v>22</v>
      </c>
      <c r="K27" s="2">
        <f t="shared" si="0"/>
        <v>500</v>
      </c>
      <c r="L27" s="2">
        <f t="shared" si="1"/>
        <v>130</v>
      </c>
      <c r="M27" s="17">
        <f t="shared" si="5"/>
        <v>14265.536313235614</v>
      </c>
      <c r="N27" s="3">
        <f t="shared" si="6"/>
        <v>0.9219883389926345</v>
      </c>
      <c r="O27" s="3">
        <f t="shared" si="3"/>
        <v>11.063860067911614</v>
      </c>
      <c r="P27" s="7">
        <f t="shared" si="4"/>
        <v>14.063860067911614</v>
      </c>
      <c r="R27" s="2">
        <v>500</v>
      </c>
      <c r="S27" s="17">
        <f t="shared" si="7"/>
        <v>11768.946928858344</v>
      </c>
    </row>
    <row r="28" spans="9:19" ht="15">
      <c r="I28" s="2">
        <f t="shared" si="2"/>
        <v>1</v>
      </c>
      <c r="J28" s="2">
        <v>23</v>
      </c>
      <c r="K28" s="2">
        <f t="shared" si="0"/>
        <v>500</v>
      </c>
      <c r="L28" s="2">
        <f t="shared" si="1"/>
        <v>130</v>
      </c>
      <c r="M28" s="17">
        <f t="shared" si="5"/>
        <v>14932.775154018704</v>
      </c>
      <c r="N28" s="3">
        <f t="shared" si="6"/>
        <v>0.8804285685408519</v>
      </c>
      <c r="O28" s="3">
        <f t="shared" si="3"/>
        <v>10.565142822490223</v>
      </c>
      <c r="P28" s="7">
        <f t="shared" si="4"/>
        <v>13.565142822490223</v>
      </c>
      <c r="R28" s="2">
        <v>500</v>
      </c>
      <c r="S28" s="17">
        <f t="shared" si="7"/>
        <v>12340.515785943351</v>
      </c>
    </row>
    <row r="29" spans="9:19" ht="15">
      <c r="I29" s="2">
        <f t="shared" si="2"/>
        <v>2</v>
      </c>
      <c r="J29" s="2">
        <v>24</v>
      </c>
      <c r="K29" s="2">
        <f t="shared" si="0"/>
        <v>500</v>
      </c>
      <c r="L29" s="2">
        <f t="shared" si="1"/>
        <v>130</v>
      </c>
      <c r="M29" s="17">
        <f t="shared" si="5"/>
        <v>15601.682091903751</v>
      </c>
      <c r="N29" s="3">
        <f aca="true" t="shared" si="9" ref="N29:N92">L29/((M28+K29)/100)</f>
        <v>0.8423630792427371</v>
      </c>
      <c r="O29" s="3">
        <f t="shared" si="3"/>
        <v>10.108356950912846</v>
      </c>
      <c r="P29" s="7">
        <f t="shared" si="4"/>
        <v>13.108356950912846</v>
      </c>
      <c r="R29" s="2">
        <v>500</v>
      </c>
      <c r="S29" s="17">
        <f t="shared" si="7"/>
        <v>12915.418794694688</v>
      </c>
    </row>
    <row r="30" spans="9:19" ht="15">
      <c r="I30" s="2">
        <f t="shared" si="2"/>
        <v>2</v>
      </c>
      <c r="J30" s="2">
        <v>25</v>
      </c>
      <c r="K30" s="2">
        <f t="shared" si="0"/>
        <v>500</v>
      </c>
      <c r="L30" s="2">
        <f t="shared" si="1"/>
        <v>130</v>
      </c>
      <c r="M30" s="17">
        <f t="shared" si="5"/>
        <v>16272.261297133511</v>
      </c>
      <c r="N30" s="3">
        <f t="shared" si="9"/>
        <v>0.8073690640393814</v>
      </c>
      <c r="O30" s="3">
        <f t="shared" si="3"/>
        <v>9.688428768472576</v>
      </c>
      <c r="P30" s="7">
        <f t="shared" si="4"/>
        <v>12.688428768472576</v>
      </c>
      <c r="R30" s="2">
        <v>500</v>
      </c>
      <c r="S30" s="17">
        <f t="shared" si="7"/>
        <v>13493.675404330406</v>
      </c>
    </row>
    <row r="31" spans="9:19" ht="15">
      <c r="I31" s="2">
        <f t="shared" si="2"/>
        <v>2</v>
      </c>
      <c r="J31" s="2">
        <v>26</v>
      </c>
      <c r="K31" s="2">
        <f t="shared" si="0"/>
        <v>500</v>
      </c>
      <c r="L31" s="2">
        <f t="shared" si="1"/>
        <v>130</v>
      </c>
      <c r="M31" s="17">
        <f t="shared" si="5"/>
        <v>16944.516950376346</v>
      </c>
      <c r="N31" s="3">
        <f t="shared" si="9"/>
        <v>0.7750892840085782</v>
      </c>
      <c r="O31" s="3">
        <f t="shared" si="3"/>
        <v>9.301071408102938</v>
      </c>
      <c r="P31" s="7">
        <f t="shared" si="4"/>
        <v>12.301071408102938</v>
      </c>
      <c r="R31" s="2">
        <v>500</v>
      </c>
      <c r="S31" s="17">
        <f t="shared" si="7"/>
        <v>14075.305177522334</v>
      </c>
    </row>
    <row r="32" spans="9:19" ht="15">
      <c r="I32" s="2">
        <f t="shared" si="2"/>
        <v>2</v>
      </c>
      <c r="J32" s="2">
        <v>27</v>
      </c>
      <c r="K32" s="2">
        <f t="shared" si="0"/>
        <v>500</v>
      </c>
      <c r="L32" s="2">
        <f t="shared" si="1"/>
        <v>130</v>
      </c>
      <c r="M32" s="17">
        <f t="shared" si="5"/>
        <v>17618.453242752286</v>
      </c>
      <c r="N32" s="3">
        <f t="shared" si="9"/>
        <v>0.7452198325113003</v>
      </c>
      <c r="O32" s="3">
        <f t="shared" si="3"/>
        <v>8.942637990135603</v>
      </c>
      <c r="P32" s="7">
        <f t="shared" si="4"/>
        <v>11.942637990135603</v>
      </c>
      <c r="R32" s="2">
        <v>500</v>
      </c>
      <c r="S32" s="17">
        <f t="shared" si="7"/>
        <v>14660.32779105788</v>
      </c>
    </row>
    <row r="33" spans="9:19" ht="15">
      <c r="I33" s="2">
        <f t="shared" si="2"/>
        <v>2</v>
      </c>
      <c r="J33" s="2">
        <v>28</v>
      </c>
      <c r="K33" s="2">
        <f t="shared" si="0"/>
        <v>500</v>
      </c>
      <c r="L33" s="2">
        <f t="shared" si="1"/>
        <v>130</v>
      </c>
      <c r="M33" s="17">
        <f t="shared" si="5"/>
        <v>18294.074375859167</v>
      </c>
      <c r="N33" s="3">
        <f t="shared" si="9"/>
        <v>0.7175005407925888</v>
      </c>
      <c r="O33" s="3">
        <f t="shared" si="3"/>
        <v>8.610006489511067</v>
      </c>
      <c r="P33" s="7">
        <f t="shared" si="4"/>
        <v>11.610006489511067</v>
      </c>
      <c r="R33" s="2">
        <v>500</v>
      </c>
      <c r="S33" s="17">
        <f t="shared" si="7"/>
        <v>15248.763036505718</v>
      </c>
    </row>
    <row r="34" spans="9:19" ht="15">
      <c r="I34" s="2">
        <f t="shared" si="2"/>
        <v>2</v>
      </c>
      <c r="J34" s="2">
        <v>29</v>
      </c>
      <c r="K34" s="2">
        <f t="shared" si="0"/>
        <v>500</v>
      </c>
      <c r="L34" s="2">
        <f t="shared" si="1"/>
        <v>130</v>
      </c>
      <c r="M34" s="17">
        <f t="shared" si="5"/>
        <v>18971.384561798815</v>
      </c>
      <c r="N34" s="3">
        <f t="shared" si="9"/>
        <v>0.6917073828705494</v>
      </c>
      <c r="O34" s="3">
        <f t="shared" si="3"/>
        <v>8.300488594446593</v>
      </c>
      <c r="P34" s="7">
        <f t="shared" si="4"/>
        <v>11.300488594446593</v>
      </c>
      <c r="R34" s="2">
        <v>500</v>
      </c>
      <c r="S34" s="17">
        <f t="shared" si="7"/>
        <v>15840.630820885333</v>
      </c>
    </row>
    <row r="35" spans="9:19" ht="15">
      <c r="I35" s="2">
        <f t="shared" si="2"/>
        <v>2</v>
      </c>
      <c r="J35" s="2">
        <v>30</v>
      </c>
      <c r="K35" s="2">
        <f t="shared" si="0"/>
        <v>500</v>
      </c>
      <c r="L35" s="2">
        <f t="shared" si="1"/>
        <v>130</v>
      </c>
      <c r="M35" s="17">
        <f t="shared" si="5"/>
        <v>19650.38802320331</v>
      </c>
      <c r="N35" s="3">
        <f t="shared" si="9"/>
        <v>0.6676464099787174</v>
      </c>
      <c r="O35" s="3">
        <f t="shared" si="3"/>
        <v>8.01175691974461</v>
      </c>
      <c r="P35" s="7">
        <f t="shared" si="4"/>
        <v>11.01175691974461</v>
      </c>
      <c r="R35" s="2">
        <v>500</v>
      </c>
      <c r="S35" s="17">
        <f t="shared" si="7"/>
        <v>16435.9511673405</v>
      </c>
    </row>
    <row r="36" spans="9:19" ht="15">
      <c r="I36" s="2">
        <f t="shared" si="2"/>
        <v>2</v>
      </c>
      <c r="J36" s="2">
        <v>31</v>
      </c>
      <c r="K36" s="2">
        <f t="shared" si="0"/>
        <v>500</v>
      </c>
      <c r="L36" s="2">
        <f t="shared" si="1"/>
        <v>130</v>
      </c>
      <c r="M36" s="17">
        <f t="shared" si="5"/>
        <v>20331.08899326132</v>
      </c>
      <c r="N36" s="3">
        <f t="shared" si="9"/>
        <v>0.6451488668620381</v>
      </c>
      <c r="O36" s="3">
        <f t="shared" si="3"/>
        <v>7.741786402344458</v>
      </c>
      <c r="P36" s="7">
        <f t="shared" si="4"/>
        <v>10.741786402344458</v>
      </c>
      <c r="R36" s="2">
        <v>500</v>
      </c>
      <c r="S36" s="17">
        <f t="shared" si="7"/>
        <v>17034.744215816652</v>
      </c>
    </row>
    <row r="37" spans="9:19" ht="15">
      <c r="I37" s="2">
        <f t="shared" si="2"/>
        <v>2</v>
      </c>
      <c r="J37" s="2">
        <v>32</v>
      </c>
      <c r="K37" s="2">
        <f t="shared" si="0"/>
        <v>500</v>
      </c>
      <c r="L37" s="2">
        <f t="shared" si="1"/>
        <v>130</v>
      </c>
      <c r="M37" s="17">
        <f t="shared" si="5"/>
        <v>21013.491715744472</v>
      </c>
      <c r="N37" s="3">
        <f t="shared" si="9"/>
        <v>0.6240672297163815</v>
      </c>
      <c r="O37" s="3">
        <f t="shared" si="3"/>
        <v>7.488806756596578</v>
      </c>
      <c r="P37" s="7">
        <f t="shared" si="4"/>
        <v>10.488806756596578</v>
      </c>
      <c r="R37" s="2">
        <v>500</v>
      </c>
      <c r="S37" s="17">
        <f t="shared" si="7"/>
        <v>17637.03022374225</v>
      </c>
    </row>
    <row r="38" spans="9:19" ht="15">
      <c r="I38" s="2">
        <f t="shared" si="2"/>
        <v>2</v>
      </c>
      <c r="J38" s="2">
        <v>33</v>
      </c>
      <c r="K38" s="2">
        <f t="shared" si="0"/>
        <v>500</v>
      </c>
      <c r="L38" s="2">
        <f t="shared" si="1"/>
        <v>130</v>
      </c>
      <c r="M38" s="17">
        <f t="shared" si="5"/>
        <v>21697.600445033833</v>
      </c>
      <c r="N38" s="3">
        <f t="shared" si="9"/>
        <v>0.6042719690400632</v>
      </c>
      <c r="O38" s="3">
        <f t="shared" si="3"/>
        <v>7.251263628480759</v>
      </c>
      <c r="P38" s="7">
        <f t="shared" si="4"/>
        <v>10.251263628480759</v>
      </c>
      <c r="R38" s="2">
        <v>500</v>
      </c>
      <c r="S38" s="17">
        <f t="shared" si="7"/>
        <v>18242.82956671408</v>
      </c>
    </row>
    <row r="39" spans="9:19" ht="15">
      <c r="I39" s="2">
        <f t="shared" si="2"/>
        <v>2</v>
      </c>
      <c r="J39" s="2">
        <v>34</v>
      </c>
      <c r="K39" s="2">
        <f t="shared" si="0"/>
        <v>500</v>
      </c>
      <c r="L39" s="2">
        <f t="shared" si="1"/>
        <v>130</v>
      </c>
      <c r="M39" s="17">
        <f t="shared" si="5"/>
        <v>22383.419446146418</v>
      </c>
      <c r="N39" s="3">
        <f t="shared" si="9"/>
        <v>0.5856488872385497</v>
      </c>
      <c r="O39" s="3">
        <f t="shared" si="3"/>
        <v>7.027786646862596</v>
      </c>
      <c r="P39" s="7">
        <f t="shared" si="4"/>
        <v>10.027786646862596</v>
      </c>
      <c r="R39" s="2">
        <v>500</v>
      </c>
      <c r="S39" s="17">
        <f t="shared" si="7"/>
        <v>18852.16273918658</v>
      </c>
    </row>
    <row r="40" spans="9:19" ht="15">
      <c r="I40" s="2">
        <f t="shared" si="2"/>
        <v>2</v>
      </c>
      <c r="J40" s="2">
        <v>35</v>
      </c>
      <c r="K40" s="2">
        <f t="shared" si="0"/>
        <v>500</v>
      </c>
      <c r="L40" s="2">
        <f t="shared" si="1"/>
        <v>130</v>
      </c>
      <c r="M40" s="17">
        <f t="shared" si="5"/>
        <v>23070.952994761785</v>
      </c>
      <c r="N40" s="3">
        <f t="shared" si="9"/>
        <v>0.5680969153493015</v>
      </c>
      <c r="O40" s="3">
        <f t="shared" si="3"/>
        <v>6.817162984191619</v>
      </c>
      <c r="P40" s="7">
        <f t="shared" si="4"/>
        <v>9.817162984191619</v>
      </c>
      <c r="R40" s="2">
        <v>500</v>
      </c>
      <c r="S40" s="17">
        <f t="shared" si="7"/>
        <v>19465.050355165167</v>
      </c>
    </row>
    <row r="41" spans="9:19" ht="15">
      <c r="I41" s="2">
        <f t="shared" si="2"/>
        <v>3</v>
      </c>
      <c r="J41" s="2">
        <v>36</v>
      </c>
      <c r="K41" s="2">
        <f t="shared" si="0"/>
        <v>500</v>
      </c>
      <c r="L41" s="2">
        <f t="shared" si="1"/>
        <v>130</v>
      </c>
      <c r="M41" s="17">
        <f t="shared" si="5"/>
        <v>23760.20537724869</v>
      </c>
      <c r="N41" s="3">
        <f t="shared" si="9"/>
        <v>0.5515262790982195</v>
      </c>
      <c r="O41" s="3">
        <f t="shared" si="3"/>
        <v>6.6183153491786335</v>
      </c>
      <c r="P41" s="7">
        <f t="shared" si="4"/>
        <v>9.618315349178634</v>
      </c>
      <c r="R41" s="2">
        <v>500</v>
      </c>
      <c r="S41" s="17">
        <f t="shared" si="7"/>
        <v>20081.513148903632</v>
      </c>
    </row>
    <row r="42" spans="9:19" ht="15">
      <c r="I42" s="2">
        <f t="shared" si="2"/>
        <v>3</v>
      </c>
      <c r="J42" s="2">
        <v>37</v>
      </c>
      <c r="K42" s="2">
        <f t="shared" si="0"/>
        <v>500</v>
      </c>
      <c r="L42" s="2">
        <f t="shared" si="1"/>
        <v>130</v>
      </c>
      <c r="M42" s="17">
        <f t="shared" si="5"/>
        <v>24451.180890691812</v>
      </c>
      <c r="N42" s="3">
        <f t="shared" si="9"/>
        <v>0.5358569640218894</v>
      </c>
      <c r="O42" s="3">
        <f t="shared" si="3"/>
        <v>6.4302835682626736</v>
      </c>
      <c r="P42" s="7">
        <f t="shared" si="4"/>
        <v>9.430283568262674</v>
      </c>
      <c r="R42" s="2">
        <v>500</v>
      </c>
      <c r="S42" s="17">
        <f t="shared" si="7"/>
        <v>20701.57197560557</v>
      </c>
    </row>
    <row r="43" spans="9:19" ht="15">
      <c r="I43" s="2">
        <f t="shared" si="2"/>
        <v>3</v>
      </c>
      <c r="J43" s="2">
        <v>38</v>
      </c>
      <c r="K43" s="2">
        <f t="shared" si="0"/>
        <v>500</v>
      </c>
      <c r="L43" s="2">
        <f t="shared" si="1"/>
        <v>130</v>
      </c>
      <c r="M43" s="17">
        <f t="shared" si="5"/>
        <v>25143.88384291854</v>
      </c>
      <c r="N43" s="3">
        <f t="shared" si="9"/>
        <v>0.5210174242634635</v>
      </c>
      <c r="O43" s="3">
        <f t="shared" si="3"/>
        <v>6.252209091161562</v>
      </c>
      <c r="P43" s="7">
        <f t="shared" si="4"/>
        <v>9.252209091161562</v>
      </c>
      <c r="R43" s="2">
        <v>500</v>
      </c>
      <c r="S43" s="17">
        <f t="shared" si="7"/>
        <v>21325.247812129935</v>
      </c>
    </row>
    <row r="44" spans="9:19" ht="15">
      <c r="I44" s="2">
        <f t="shared" si="2"/>
        <v>3</v>
      </c>
      <c r="J44" s="2">
        <v>39</v>
      </c>
      <c r="K44" s="2">
        <f t="shared" si="0"/>
        <v>500</v>
      </c>
      <c r="L44" s="2">
        <f t="shared" si="1"/>
        <v>130</v>
      </c>
      <c r="M44" s="17">
        <f t="shared" si="5"/>
        <v>25838.318552525838</v>
      </c>
      <c r="N44" s="3">
        <f t="shared" si="9"/>
        <v>0.5069434910730146</v>
      </c>
      <c r="O44" s="3">
        <f t="shared" si="3"/>
        <v>6.083321892876175</v>
      </c>
      <c r="P44" s="7">
        <f t="shared" si="4"/>
        <v>9.083321892876175</v>
      </c>
      <c r="R44" s="2">
        <v>500</v>
      </c>
      <c r="S44" s="17">
        <f t="shared" si="7"/>
        <v>21952.561757700692</v>
      </c>
    </row>
    <row r="45" spans="9:19" ht="15">
      <c r="I45" s="2">
        <f t="shared" si="2"/>
        <v>3</v>
      </c>
      <c r="J45" s="2">
        <v>40</v>
      </c>
      <c r="K45" s="2">
        <f t="shared" si="0"/>
        <v>500</v>
      </c>
      <c r="L45" s="2">
        <f t="shared" si="1"/>
        <v>130</v>
      </c>
      <c r="M45" s="17">
        <f t="shared" si="5"/>
        <v>26534.48934890715</v>
      </c>
      <c r="N45" s="3">
        <f t="shared" si="9"/>
        <v>0.4935774458826758</v>
      </c>
      <c r="O45" s="3">
        <f t="shared" si="3"/>
        <v>5.92292935059211</v>
      </c>
      <c r="P45" s="7">
        <f t="shared" si="4"/>
        <v>8.92292935059211</v>
      </c>
      <c r="R45" s="2">
        <v>500</v>
      </c>
      <c r="S45" s="17">
        <f t="shared" si="7"/>
        <v>22583.535034620614</v>
      </c>
    </row>
    <row r="46" spans="9:19" ht="15">
      <c r="I46" s="2">
        <f t="shared" si="2"/>
        <v>3</v>
      </c>
      <c r="J46" s="2">
        <v>41</v>
      </c>
      <c r="K46" s="2">
        <f t="shared" si="0"/>
        <v>500</v>
      </c>
      <c r="L46" s="2">
        <f t="shared" si="1"/>
        <v>130</v>
      </c>
      <c r="M46" s="17">
        <f t="shared" si="5"/>
        <v>27232.400572279417</v>
      </c>
      <c r="N46" s="3">
        <f t="shared" si="9"/>
        <v>0.4808672297161594</v>
      </c>
      <c r="O46" s="3">
        <f t="shared" si="3"/>
        <v>5.770406756593913</v>
      </c>
      <c r="P46" s="7">
        <f t="shared" si="4"/>
        <v>8.770406756593914</v>
      </c>
      <c r="R46" s="2">
        <v>500</v>
      </c>
      <c r="S46" s="17">
        <f t="shared" si="7"/>
        <v>23218.188988989234</v>
      </c>
    </row>
    <row r="47" spans="9:19" ht="15">
      <c r="I47" s="2">
        <f t="shared" si="2"/>
        <v>3</v>
      </c>
      <c r="J47" s="2">
        <v>42</v>
      </c>
      <c r="K47" s="2">
        <f t="shared" si="0"/>
        <v>500</v>
      </c>
      <c r="L47" s="2">
        <f t="shared" si="1"/>
        <v>130</v>
      </c>
      <c r="M47" s="17">
        <f t="shared" si="5"/>
        <v>27932.056573710117</v>
      </c>
      <c r="N47" s="3">
        <f t="shared" si="9"/>
        <v>0.4687657660979576</v>
      </c>
      <c r="O47" s="3">
        <f t="shared" si="3"/>
        <v>5.625189193175491</v>
      </c>
      <c r="P47" s="7">
        <f t="shared" si="4"/>
        <v>8.62518919317549</v>
      </c>
      <c r="R47" s="2">
        <v>500</v>
      </c>
      <c r="S47" s="17">
        <f t="shared" si="7"/>
        <v>23856.545091425003</v>
      </c>
    </row>
    <row r="48" spans="9:19" ht="15">
      <c r="I48" s="2">
        <f t="shared" si="2"/>
        <v>3</v>
      </c>
      <c r="J48" s="2">
        <v>43</v>
      </c>
      <c r="K48" s="2">
        <f t="shared" si="0"/>
        <v>500</v>
      </c>
      <c r="L48" s="2">
        <f t="shared" si="1"/>
        <v>130</v>
      </c>
      <c r="M48" s="17">
        <f t="shared" si="5"/>
        <v>28633.461715144393</v>
      </c>
      <c r="N48" s="3">
        <f t="shared" si="9"/>
        <v>0.45723037889635226</v>
      </c>
      <c r="O48" s="3">
        <f t="shared" si="3"/>
        <v>5.486764546756227</v>
      </c>
      <c r="P48" s="7">
        <f t="shared" si="4"/>
        <v>8.486764546756227</v>
      </c>
      <c r="R48" s="2">
        <v>500</v>
      </c>
      <c r="S48" s="17">
        <f t="shared" si="7"/>
        <v>24498.62493779165</v>
      </c>
    </row>
    <row r="49" spans="9:19" ht="15">
      <c r="I49" s="2">
        <f t="shared" si="2"/>
        <v>3</v>
      </c>
      <c r="J49" s="2">
        <v>44</v>
      </c>
      <c r="K49" s="2">
        <f t="shared" si="0"/>
        <v>500</v>
      </c>
      <c r="L49" s="2">
        <f t="shared" si="1"/>
        <v>130</v>
      </c>
      <c r="M49" s="17">
        <f t="shared" si="5"/>
        <v>29336.620369432254</v>
      </c>
      <c r="N49" s="3">
        <f t="shared" si="9"/>
        <v>0.44622228992589075</v>
      </c>
      <c r="O49" s="3">
        <f t="shared" si="3"/>
        <v>5.354667479110689</v>
      </c>
      <c r="P49" s="7">
        <f t="shared" si="4"/>
        <v>8.354667479110688</v>
      </c>
      <c r="R49" s="2">
        <v>500</v>
      </c>
      <c r="S49" s="17">
        <f t="shared" si="7"/>
        <v>25144.450249928766</v>
      </c>
    </row>
    <row r="50" spans="9:19" ht="15">
      <c r="I50" s="2">
        <f t="shared" si="2"/>
        <v>3</v>
      </c>
      <c r="J50" s="2">
        <v>45</v>
      </c>
      <c r="K50" s="2">
        <f t="shared" si="0"/>
        <v>500</v>
      </c>
      <c r="L50" s="2">
        <f t="shared" si="1"/>
        <v>130</v>
      </c>
      <c r="M50" s="17">
        <f t="shared" si="5"/>
        <v>30041.536920355833</v>
      </c>
      <c r="N50" s="3">
        <f t="shared" si="9"/>
        <v>0.43570618384508975</v>
      </c>
      <c r="O50" s="3">
        <f t="shared" si="3"/>
        <v>5.228474206141077</v>
      </c>
      <c r="P50" s="7">
        <f t="shared" si="4"/>
        <v>8.228474206141076</v>
      </c>
      <c r="R50" s="2">
        <v>500</v>
      </c>
      <c r="S50" s="17">
        <f t="shared" si="7"/>
        <v>25794.042876386684</v>
      </c>
    </row>
    <row r="51" spans="9:19" ht="15">
      <c r="I51" s="2">
        <f t="shared" si="2"/>
        <v>3</v>
      </c>
      <c r="J51" s="2">
        <v>46</v>
      </c>
      <c r="K51" s="2">
        <f t="shared" si="0"/>
        <v>500</v>
      </c>
      <c r="L51" s="2">
        <f t="shared" si="1"/>
        <v>130</v>
      </c>
      <c r="M51" s="17">
        <f t="shared" si="5"/>
        <v>30748.215762656724</v>
      </c>
      <c r="N51" s="3">
        <f t="shared" si="9"/>
        <v>0.42564983006259727</v>
      </c>
      <c r="O51" s="3">
        <f t="shared" si="3"/>
        <v>5.107797960751167</v>
      </c>
      <c r="P51" s="7">
        <f t="shared" si="4"/>
        <v>8.107797960751167</v>
      </c>
      <c r="R51" s="2">
        <v>500</v>
      </c>
      <c r="S51" s="17">
        <f t="shared" si="7"/>
        <v>26447.424793165606</v>
      </c>
    </row>
    <row r="52" spans="9:19" ht="15">
      <c r="I52" s="2">
        <f t="shared" si="2"/>
        <v>3</v>
      </c>
      <c r="J52" s="2">
        <v>47</v>
      </c>
      <c r="K52" s="2">
        <f t="shared" si="0"/>
        <v>500</v>
      </c>
      <c r="L52" s="2">
        <f t="shared" si="1"/>
        <v>130</v>
      </c>
      <c r="M52" s="17">
        <f t="shared" si="5"/>
        <v>31456.661302063367</v>
      </c>
      <c r="N52" s="3">
        <f t="shared" si="9"/>
        <v>0.4160237531237124</v>
      </c>
      <c r="O52" s="3">
        <f t="shared" si="3"/>
        <v>4.9922850374845495</v>
      </c>
      <c r="P52" s="7">
        <f t="shared" si="4"/>
        <v>7.9922850374845495</v>
      </c>
      <c r="R52" s="2">
        <v>500</v>
      </c>
      <c r="S52" s="17">
        <f t="shared" si="7"/>
        <v>27104.618104459074</v>
      </c>
    </row>
    <row r="53" spans="9:19" ht="15">
      <c r="I53" s="2">
        <f t="shared" si="2"/>
        <v>4</v>
      </c>
      <c r="J53" s="2">
        <v>48</v>
      </c>
      <c r="K53" s="2">
        <f t="shared" si="0"/>
        <v>500</v>
      </c>
      <c r="L53" s="2">
        <f t="shared" si="1"/>
        <v>130</v>
      </c>
      <c r="M53" s="17">
        <f t="shared" si="5"/>
        <v>32166.877955318527</v>
      </c>
      <c r="N53" s="3">
        <f t="shared" si="9"/>
        <v>0.4068009444766566</v>
      </c>
      <c r="O53" s="3">
        <f t="shared" si="3"/>
        <v>4.88161133371988</v>
      </c>
      <c r="P53" s="7">
        <f t="shared" si="4"/>
        <v>7.88161133371988</v>
      </c>
      <c r="R53" s="2">
        <v>500</v>
      </c>
      <c r="S53" s="17">
        <f t="shared" si="7"/>
        <v>27765.645043401753</v>
      </c>
    </row>
    <row r="54" spans="9:19" ht="15">
      <c r="I54" s="2">
        <f t="shared" si="2"/>
        <v>4</v>
      </c>
      <c r="J54" s="2">
        <v>49</v>
      </c>
      <c r="K54" s="2">
        <f t="shared" si="0"/>
        <v>500</v>
      </c>
      <c r="L54" s="2">
        <f t="shared" si="1"/>
        <v>130</v>
      </c>
      <c r="M54" s="17">
        <f t="shared" si="5"/>
        <v>32878.87015020683</v>
      </c>
      <c r="N54" s="3">
        <f t="shared" si="9"/>
        <v>0.3979566096821768</v>
      </c>
      <c r="O54" s="3">
        <f t="shared" si="3"/>
        <v>4.7754793161861215</v>
      </c>
      <c r="P54" s="7">
        <f t="shared" si="4"/>
        <v>7.7754793161861215</v>
      </c>
      <c r="R54" s="2">
        <v>500</v>
      </c>
      <c r="S54" s="17">
        <f t="shared" si="7"/>
        <v>28430.527972821597</v>
      </c>
    </row>
    <row r="55" spans="9:19" ht="15">
      <c r="I55" s="2">
        <f t="shared" si="2"/>
        <v>4</v>
      </c>
      <c r="J55" s="2">
        <v>50</v>
      </c>
      <c r="K55" s="2">
        <f t="shared" si="0"/>
        <v>500</v>
      </c>
      <c r="L55" s="2">
        <f t="shared" si="1"/>
        <v>130</v>
      </c>
      <c r="M55" s="17">
        <f t="shared" si="5"/>
        <v>33592.64232558235</v>
      </c>
      <c r="N55" s="3">
        <f t="shared" si="9"/>
        <v>0.3894679460838325</v>
      </c>
      <c r="O55" s="3">
        <f t="shared" si="3"/>
        <v>4.6736153530059905</v>
      </c>
      <c r="P55" s="7">
        <f t="shared" si="4"/>
        <v>7.6736153530059905</v>
      </c>
      <c r="R55" s="2">
        <v>500</v>
      </c>
      <c r="S55" s="17">
        <f t="shared" si="7"/>
        <v>29099.28938599639</v>
      </c>
    </row>
    <row r="56" spans="9:19" ht="15">
      <c r="I56" s="2">
        <f t="shared" si="2"/>
        <v>4</v>
      </c>
      <c r="J56" s="2">
        <v>51</v>
      </c>
      <c r="K56" s="2">
        <f t="shared" si="0"/>
        <v>500</v>
      </c>
      <c r="L56" s="2">
        <f t="shared" si="1"/>
        <v>130</v>
      </c>
      <c r="M56" s="17">
        <f t="shared" si="5"/>
        <v>34308.198931396306</v>
      </c>
      <c r="N56" s="3">
        <f t="shared" si="9"/>
        <v>0.381313946741086</v>
      </c>
      <c r="O56" s="3">
        <f t="shared" si="3"/>
        <v>4.575767360893032</v>
      </c>
      <c r="P56" s="7">
        <f t="shared" si="4"/>
        <v>7.575767360893032</v>
      </c>
      <c r="R56" s="2">
        <v>500</v>
      </c>
      <c r="S56" s="17">
        <f t="shared" si="7"/>
        <v>29771.951907414703</v>
      </c>
    </row>
    <row r="57" spans="9:19" ht="15">
      <c r="I57" s="2">
        <f t="shared" si="2"/>
        <v>4</v>
      </c>
      <c r="J57" s="2">
        <v>52</v>
      </c>
      <c r="K57" s="2">
        <f t="shared" si="0"/>
        <v>500</v>
      </c>
      <c r="L57" s="2">
        <f t="shared" si="1"/>
        <v>130</v>
      </c>
      <c r="M57" s="17">
        <f t="shared" si="5"/>
        <v>35025.544428724796</v>
      </c>
      <c r="N57" s="3">
        <f t="shared" si="9"/>
        <v>0.373475227075718</v>
      </c>
      <c r="O57" s="3">
        <f t="shared" si="3"/>
        <v>4.481702724908616</v>
      </c>
      <c r="P57" s="7">
        <f t="shared" si="4"/>
        <v>7.481702724908616</v>
      </c>
      <c r="R57" s="2">
        <v>500</v>
      </c>
      <c r="S57" s="17">
        <f t="shared" si="7"/>
        <v>30448.53829354129</v>
      </c>
    </row>
    <row r="58" spans="9:19" ht="15">
      <c r="I58" s="2">
        <f t="shared" si="2"/>
        <v>4</v>
      </c>
      <c r="J58" s="2">
        <v>53</v>
      </c>
      <c r="K58" s="2">
        <f t="shared" si="0"/>
        <v>500</v>
      </c>
      <c r="L58" s="2">
        <f t="shared" si="1"/>
        <v>130</v>
      </c>
      <c r="M58" s="17">
        <f t="shared" si="5"/>
        <v>35744.68328979661</v>
      </c>
      <c r="N58" s="3">
        <f t="shared" si="9"/>
        <v>0.3659338712199615</v>
      </c>
      <c r="O58" s="3">
        <f t="shared" si="3"/>
        <v>4.391206454639538</v>
      </c>
      <c r="P58" s="7">
        <f t="shared" si="4"/>
        <v>7.391206454639538</v>
      </c>
      <c r="R58" s="2">
        <v>500</v>
      </c>
      <c r="S58" s="17">
        <f t="shared" si="7"/>
        <v>31129.071433586945</v>
      </c>
    </row>
    <row r="59" spans="9:19" ht="15">
      <c r="I59" s="2">
        <f t="shared" si="2"/>
        <v>4</v>
      </c>
      <c r="J59" s="2">
        <v>54</v>
      </c>
      <c r="K59" s="2">
        <f t="shared" si="0"/>
        <v>500</v>
      </c>
      <c r="L59" s="2">
        <f t="shared" si="1"/>
        <v>130</v>
      </c>
      <c r="M59" s="17">
        <f t="shared" si="5"/>
        <v>36465.6199980211</v>
      </c>
      <c r="N59" s="3">
        <f t="shared" si="9"/>
        <v>0.35867329550261745</v>
      </c>
      <c r="O59" s="3">
        <f t="shared" si="3"/>
        <v>4.304079546031409</v>
      </c>
      <c r="P59" s="7">
        <f t="shared" si="4"/>
        <v>7.304079546031409</v>
      </c>
      <c r="R59" s="2">
        <v>500</v>
      </c>
      <c r="S59" s="17">
        <f t="shared" si="7"/>
        <v>31813.57435028287</v>
      </c>
    </row>
    <row r="60" spans="9:19" ht="15">
      <c r="I60" s="2">
        <f t="shared" si="2"/>
        <v>4</v>
      </c>
      <c r="J60" s="2">
        <v>55</v>
      </c>
      <c r="K60" s="2">
        <f t="shared" si="0"/>
        <v>500</v>
      </c>
      <c r="L60" s="2">
        <f t="shared" si="1"/>
        <v>130</v>
      </c>
      <c r="M60" s="17">
        <f t="shared" si="5"/>
        <v>37188.35904801616</v>
      </c>
      <c r="N60" s="3">
        <f t="shared" si="9"/>
        <v>0.3516781268837351</v>
      </c>
      <c r="O60" s="3">
        <f t="shared" si="3"/>
        <v>4.220137522604821</v>
      </c>
      <c r="P60" s="7">
        <f t="shared" si="4"/>
        <v>7.220137522604821</v>
      </c>
      <c r="R60" s="2">
        <v>500</v>
      </c>
      <c r="S60" s="17">
        <f t="shared" si="7"/>
        <v>32502.07020065952</v>
      </c>
    </row>
    <row r="61" spans="9:19" ht="15">
      <c r="I61" s="2">
        <f t="shared" si="2"/>
        <v>4</v>
      </c>
      <c r="J61" s="2">
        <v>56</v>
      </c>
      <c r="K61" s="2">
        <f t="shared" si="0"/>
        <v>500</v>
      </c>
      <c r="L61" s="2">
        <f t="shared" si="1"/>
        <v>130</v>
      </c>
      <c r="M61" s="17">
        <f t="shared" si="5"/>
        <v>37912.9049456362</v>
      </c>
      <c r="N61" s="3">
        <f t="shared" si="9"/>
        <v>0.3449340944623668</v>
      </c>
      <c r="O61" s="3">
        <f t="shared" si="3"/>
        <v>4.139209133548402</v>
      </c>
      <c r="P61" s="7">
        <f t="shared" si="4"/>
        <v>7.139209133548402</v>
      </c>
      <c r="R61" s="2">
        <v>500</v>
      </c>
      <c r="S61" s="17">
        <f t="shared" si="7"/>
        <v>33194.582276830035</v>
      </c>
    </row>
    <row r="62" spans="9:19" ht="15">
      <c r="I62" s="2">
        <f t="shared" si="2"/>
        <v>4</v>
      </c>
      <c r="J62" s="2">
        <v>57</v>
      </c>
      <c r="K62" s="2">
        <f t="shared" si="0"/>
        <v>500</v>
      </c>
      <c r="L62" s="2">
        <f t="shared" si="1"/>
        <v>130</v>
      </c>
      <c r="M62" s="17">
        <f t="shared" si="5"/>
        <v>38639.26220800029</v>
      </c>
      <c r="N62" s="3">
        <f t="shared" si="9"/>
        <v>0.33842793244609404</v>
      </c>
      <c r="O62" s="3">
        <f t="shared" si="3"/>
        <v>4.061135189353129</v>
      </c>
      <c r="P62" s="7">
        <f t="shared" si="4"/>
        <v>7.061135189353129</v>
      </c>
      <c r="R62" s="2">
        <v>500</v>
      </c>
      <c r="S62" s="17">
        <f t="shared" si="7"/>
        <v>33891.13400677821</v>
      </c>
    </row>
    <row r="63" spans="9:19" ht="15">
      <c r="I63" s="2">
        <f t="shared" si="2"/>
        <v>4</v>
      </c>
      <c r="J63" s="2">
        <v>58</v>
      </c>
      <c r="K63" s="2">
        <f t="shared" si="0"/>
        <v>500</v>
      </c>
      <c r="L63" s="2">
        <f t="shared" si="1"/>
        <v>130</v>
      </c>
      <c r="M63" s="17">
        <f t="shared" si="5"/>
        <v>39367.43536352029</v>
      </c>
      <c r="N63" s="3">
        <f t="shared" si="9"/>
        <v>0.33214729319406344</v>
      </c>
      <c r="O63" s="3">
        <f t="shared" si="3"/>
        <v>3.9857675183287613</v>
      </c>
      <c r="P63" s="7">
        <f t="shared" si="4"/>
        <v>6.985767518328761</v>
      </c>
      <c r="R63" s="2">
        <v>500</v>
      </c>
      <c r="S63" s="17">
        <f t="shared" si="7"/>
        <v>34591.74895515108</v>
      </c>
    </row>
    <row r="64" spans="9:19" ht="15">
      <c r="I64" s="2">
        <f t="shared" si="2"/>
        <v>4</v>
      </c>
      <c r="J64" s="2">
        <v>59</v>
      </c>
      <c r="K64" s="2">
        <f t="shared" si="0"/>
        <v>500</v>
      </c>
      <c r="L64" s="2">
        <f t="shared" si="1"/>
        <v>130</v>
      </c>
      <c r="M64" s="17">
        <f t="shared" si="5"/>
        <v>40097.42895192909</v>
      </c>
      <c r="N64" s="3">
        <f t="shared" si="9"/>
        <v>0.3260806691341708</v>
      </c>
      <c r="O64" s="3">
        <f t="shared" si="3"/>
        <v>3.9129680296100493</v>
      </c>
      <c r="P64" s="7">
        <f t="shared" si="4"/>
        <v>6.912968029610049</v>
      </c>
      <c r="R64" s="2">
        <v>500</v>
      </c>
      <c r="S64" s="17">
        <f t="shared" si="7"/>
        <v>35296.450824056126</v>
      </c>
    </row>
    <row r="65" spans="9:19" ht="15">
      <c r="I65" s="2">
        <f t="shared" si="2"/>
        <v>5</v>
      </c>
      <c r="J65" s="2">
        <v>60</v>
      </c>
      <c r="K65" s="2">
        <f t="shared" si="0"/>
        <v>500</v>
      </c>
      <c r="L65" s="2">
        <f t="shared" si="1"/>
        <v>130</v>
      </c>
      <c r="M65" s="17">
        <f t="shared" si="5"/>
        <v>40829.247524308914</v>
      </c>
      <c r="N65" s="3">
        <f t="shared" si="9"/>
        <v>0.3202173225155006</v>
      </c>
      <c r="O65" s="3">
        <f t="shared" si="3"/>
        <v>3.8426078701860074</v>
      </c>
      <c r="P65" s="7">
        <f t="shared" si="4"/>
        <v>6.842607870186008</v>
      </c>
      <c r="R65" s="2">
        <v>500</v>
      </c>
      <c r="S65" s="17">
        <f t="shared" si="7"/>
        <v>36005.26345386312</v>
      </c>
    </row>
    <row r="66" spans="9:19" ht="15">
      <c r="I66" s="2">
        <f t="shared" si="2"/>
        <v>5</v>
      </c>
      <c r="J66" s="2">
        <v>61</v>
      </c>
      <c r="K66" s="2">
        <f t="shared" si="0"/>
        <v>500</v>
      </c>
      <c r="L66" s="2">
        <f t="shared" si="1"/>
        <v>130</v>
      </c>
      <c r="M66" s="17">
        <f t="shared" si="5"/>
        <v>41562.895643119686</v>
      </c>
      <c r="N66" s="3">
        <f t="shared" si="9"/>
        <v>0.314547222093838</v>
      </c>
      <c r="O66" s="3">
        <f t="shared" si="3"/>
        <v>3.774566665126056</v>
      </c>
      <c r="P66" s="7">
        <f t="shared" si="4"/>
        <v>6.774566665126056</v>
      </c>
      <c r="R66" s="2">
        <v>500</v>
      </c>
      <c r="S66" s="17">
        <f t="shared" si="7"/>
        <v>36718.21082401065</v>
      </c>
    </row>
    <row r="67" spans="9:19" ht="15">
      <c r="I67" s="2">
        <f t="shared" si="2"/>
        <v>5</v>
      </c>
      <c r="J67" s="2">
        <v>62</v>
      </c>
      <c r="K67" s="2">
        <f t="shared" si="0"/>
        <v>500</v>
      </c>
      <c r="L67" s="2">
        <f t="shared" si="1"/>
        <v>130</v>
      </c>
      <c r="M67" s="17">
        <f t="shared" si="5"/>
        <v>42298.37788222748</v>
      </c>
      <c r="N67" s="3">
        <f t="shared" si="9"/>
        <v>0.3090609859648699</v>
      </c>
      <c r="O67" s="3">
        <f t="shared" si="3"/>
        <v>3.708731831578439</v>
      </c>
      <c r="P67" s="7">
        <f t="shared" si="4"/>
        <v>6.708731831578439</v>
      </c>
      <c r="R67" s="2">
        <v>500</v>
      </c>
      <c r="S67" s="17">
        <f t="shared" si="7"/>
        <v>37435.31705381738</v>
      </c>
    </row>
    <row r="68" spans="9:19" ht="15">
      <c r="I68" s="2">
        <f t="shared" si="2"/>
        <v>5</v>
      </c>
      <c r="J68" s="2">
        <v>63</v>
      </c>
      <c r="K68" s="2">
        <f t="shared" si="0"/>
        <v>500</v>
      </c>
      <c r="L68" s="2">
        <f t="shared" si="1"/>
        <v>130</v>
      </c>
      <c r="M68" s="17">
        <f t="shared" si="5"/>
        <v>43035.698826933054</v>
      </c>
      <c r="N68" s="3">
        <f t="shared" si="9"/>
        <v>0.3037498298597527</v>
      </c>
      <c r="O68" s="3">
        <f t="shared" si="3"/>
        <v>3.644997958317032</v>
      </c>
      <c r="P68" s="7">
        <f t="shared" si="4"/>
        <v>6.644997958317032</v>
      </c>
      <c r="R68" s="2">
        <v>500</v>
      </c>
      <c r="S68" s="17">
        <f t="shared" si="7"/>
        <v>38156.606403297985</v>
      </c>
    </row>
    <row r="69" spans="9:19" ht="15">
      <c r="I69" s="2">
        <f t="shared" si="2"/>
        <v>5</v>
      </c>
      <c r="J69" s="2">
        <v>64</v>
      </c>
      <c r="K69" s="2">
        <f t="shared" si="0"/>
        <v>500</v>
      </c>
      <c r="L69" s="2">
        <f t="shared" si="1"/>
        <v>130</v>
      </c>
      <c r="M69" s="17">
        <f t="shared" si="5"/>
        <v>43774.86307400039</v>
      </c>
      <c r="N69" s="3">
        <f t="shared" si="9"/>
        <v>0.29860552030366494</v>
      </c>
      <c r="O69" s="3">
        <f t="shared" si="3"/>
        <v>3.5832662436439793</v>
      </c>
      <c r="P69" s="7">
        <f t="shared" si="4"/>
        <v>6.58326624364398</v>
      </c>
      <c r="R69" s="2">
        <v>500</v>
      </c>
      <c r="S69" s="17">
        <f t="shared" si="7"/>
        <v>38882.10327398389</v>
      </c>
    </row>
    <row r="70" spans="9:19" ht="15">
      <c r="I70" s="2">
        <f t="shared" si="2"/>
        <v>5</v>
      </c>
      <c r="J70" s="2">
        <v>65</v>
      </c>
      <c r="K70" s="2">
        <f aca="true" t="shared" si="10" ref="K70:K133">$C$1</f>
        <v>500</v>
      </c>
      <c r="L70" s="2">
        <f aca="true" t="shared" si="11" ref="L70:L133">$C$2</f>
        <v>130</v>
      </c>
      <c r="M70" s="17">
        <f t="shared" si="5"/>
        <v>44515.875231685386</v>
      </c>
      <c r="N70" s="3">
        <f t="shared" si="9"/>
        <v>0.2936203321119702</v>
      </c>
      <c r="O70" s="3">
        <f t="shared" si="3"/>
        <v>3.5234439853436426</v>
      </c>
      <c r="P70" s="7">
        <f t="shared" si="4"/>
        <v>6.523443985343643</v>
      </c>
      <c r="R70" s="2">
        <v>500</v>
      </c>
      <c r="S70" s="17">
        <f t="shared" si="7"/>
        <v>39611.8322097488</v>
      </c>
    </row>
    <row r="71" spans="9:19" ht="15">
      <c r="I71" s="2">
        <f aca="true" t="shared" si="12" ref="I71:I125">FLOOR(J71/12,1)</f>
        <v>5</v>
      </c>
      <c r="J71" s="2">
        <v>66</v>
      </c>
      <c r="K71" s="2">
        <f t="shared" si="10"/>
        <v>500</v>
      </c>
      <c r="L71" s="2">
        <f t="shared" si="11"/>
        <v>130</v>
      </c>
      <c r="M71" s="17">
        <f t="shared" si="5"/>
        <v>45258.7399197646</v>
      </c>
      <c r="N71" s="3">
        <f t="shared" si="9"/>
        <v>0.28878700976249533</v>
      </c>
      <c r="O71" s="3">
        <f aca="true" t="shared" si="13" ref="O71:O125">N71*12</f>
        <v>3.4654441171499437</v>
      </c>
      <c r="P71" s="7">
        <f aca="true" t="shared" si="14" ref="P71:P134">O71+$C$3</f>
        <v>6.465444117149944</v>
      </c>
      <c r="R71" s="2">
        <v>500</v>
      </c>
      <c r="S71" s="17">
        <f t="shared" si="7"/>
        <v>40345.817897639</v>
      </c>
    </row>
    <row r="72" spans="9:19" ht="15">
      <c r="I72" s="2">
        <f t="shared" si="12"/>
        <v>5</v>
      </c>
      <c r="J72" s="2">
        <v>67</v>
      </c>
      <c r="K72" s="2">
        <f t="shared" si="10"/>
        <v>500</v>
      </c>
      <c r="L72" s="2">
        <f t="shared" si="11"/>
        <v>130</v>
      </c>
      <c r="M72" s="17">
        <f aca="true" t="shared" si="15" ref="M72:M135">(M71+K72+L72)+((M71+K72+L72)/100*$C$3/12)</f>
        <v>46003.46176956401</v>
      </c>
      <c r="N72" s="3">
        <f t="shared" si="9"/>
        <v>0.2840987322377053</v>
      </c>
      <c r="O72" s="3">
        <f t="shared" si="13"/>
        <v>3.409184786852464</v>
      </c>
      <c r="P72" s="7">
        <f t="shared" si="14"/>
        <v>6.409184786852464</v>
      </c>
      <c r="R72" s="2">
        <v>500</v>
      </c>
      <c r="S72" s="17">
        <f aca="true" t="shared" si="16" ref="S72:S135">(S71+R72)+((S71+R72)/100*$C$4/12)</f>
        <v>41084.08516870856</v>
      </c>
    </row>
    <row r="73" spans="9:19" ht="15">
      <c r="I73" s="2">
        <f t="shared" si="12"/>
        <v>5</v>
      </c>
      <c r="J73" s="2">
        <v>68</v>
      </c>
      <c r="K73" s="2">
        <f t="shared" si="10"/>
        <v>500</v>
      </c>
      <c r="L73" s="2">
        <f t="shared" si="11"/>
        <v>130</v>
      </c>
      <c r="M73" s="17">
        <f t="shared" si="15"/>
        <v>46750.04542398792</v>
      </c>
      <c r="N73" s="3">
        <f t="shared" si="9"/>
        <v>0.2795490809784908</v>
      </c>
      <c r="O73" s="3">
        <f t="shared" si="13"/>
        <v>3.3545889717418893</v>
      </c>
      <c r="P73" s="7">
        <f t="shared" si="14"/>
        <v>6.354588971741889</v>
      </c>
      <c r="R73" s="2">
        <v>500</v>
      </c>
      <c r="S73" s="17">
        <f t="shared" si="16"/>
        <v>41826.65899885936</v>
      </c>
    </row>
    <row r="74" spans="9:19" ht="15">
      <c r="I74" s="2">
        <f t="shared" si="12"/>
        <v>5</v>
      </c>
      <c r="J74" s="2">
        <v>69</v>
      </c>
      <c r="K74" s="2">
        <f t="shared" si="10"/>
        <v>500</v>
      </c>
      <c r="L74" s="2">
        <f t="shared" si="11"/>
        <v>130</v>
      </c>
      <c r="M74" s="17">
        <f t="shared" si="15"/>
        <v>47498.49553754789</v>
      </c>
      <c r="N74" s="3">
        <f t="shared" si="9"/>
        <v>0.27513201063294973</v>
      </c>
      <c r="O74" s="3">
        <f t="shared" si="13"/>
        <v>3.3015841275953965</v>
      </c>
      <c r="P74" s="7">
        <f t="shared" si="14"/>
        <v>6.3015841275953965</v>
      </c>
      <c r="R74" s="2">
        <v>500</v>
      </c>
      <c r="S74" s="17">
        <f t="shared" si="16"/>
        <v>42573.56450968604</v>
      </c>
    </row>
    <row r="75" spans="9:19" ht="15">
      <c r="I75" s="2">
        <f t="shared" si="12"/>
        <v>5</v>
      </c>
      <c r="J75" s="2">
        <v>70</v>
      </c>
      <c r="K75" s="2">
        <f t="shared" si="10"/>
        <v>500</v>
      </c>
      <c r="L75" s="2">
        <f t="shared" si="11"/>
        <v>130</v>
      </c>
      <c r="M75" s="17">
        <f t="shared" si="15"/>
        <v>48248.81677639176</v>
      </c>
      <c r="N75" s="3">
        <f t="shared" si="9"/>
        <v>0.2708418223198363</v>
      </c>
      <c r="O75" s="3">
        <f t="shared" si="13"/>
        <v>3.250101867838035</v>
      </c>
      <c r="P75" s="7">
        <f t="shared" si="14"/>
        <v>6.250101867838035</v>
      </c>
      <c r="R75" s="2">
        <v>500</v>
      </c>
      <c r="S75" s="17">
        <f t="shared" si="16"/>
        <v>43324.82696932588</v>
      </c>
    </row>
    <row r="76" spans="9:19" ht="15">
      <c r="I76" s="2">
        <f t="shared" si="12"/>
        <v>5</v>
      </c>
      <c r="J76" s="2">
        <v>71</v>
      </c>
      <c r="K76" s="2">
        <f t="shared" si="10"/>
        <v>500</v>
      </c>
      <c r="L76" s="2">
        <f t="shared" si="11"/>
        <v>130</v>
      </c>
      <c r="M76" s="17">
        <f t="shared" si="15"/>
        <v>49001.013818332736</v>
      </c>
      <c r="N76" s="3">
        <f t="shared" si="9"/>
        <v>0.2666731391580294</v>
      </c>
      <c r="O76" s="3">
        <f t="shared" si="13"/>
        <v>3.200077669896353</v>
      </c>
      <c r="P76" s="7">
        <f t="shared" si="14"/>
        <v>6.200077669896353</v>
      </c>
      <c r="R76" s="2">
        <v>500</v>
      </c>
      <c r="S76" s="17">
        <f t="shared" si="16"/>
        <v>44080.47179331361</v>
      </c>
    </row>
    <row r="77" spans="9:19" ht="15">
      <c r="I77" s="2">
        <f t="shared" si="12"/>
        <v>6</v>
      </c>
      <c r="J77" s="2">
        <v>72</v>
      </c>
      <c r="K77" s="2">
        <f t="shared" si="10"/>
        <v>500</v>
      </c>
      <c r="L77" s="2">
        <f t="shared" si="11"/>
        <v>130</v>
      </c>
      <c r="M77" s="17">
        <f t="shared" si="15"/>
        <v>49755.09135287857</v>
      </c>
      <c r="N77" s="3">
        <f t="shared" si="9"/>
        <v>0.26262088384107884</v>
      </c>
      <c r="O77" s="3">
        <f t="shared" si="13"/>
        <v>3.151450606092946</v>
      </c>
      <c r="P77" s="7">
        <f t="shared" si="14"/>
        <v>6.151450606092946</v>
      </c>
      <c r="R77" s="2">
        <v>500</v>
      </c>
      <c r="S77" s="17">
        <f t="shared" si="16"/>
        <v>44840.52454544127</v>
      </c>
    </row>
    <row r="78" spans="9:19" ht="15">
      <c r="I78" s="2">
        <f t="shared" si="12"/>
        <v>6</v>
      </c>
      <c r="J78" s="2">
        <v>73</v>
      </c>
      <c r="K78" s="2">
        <f t="shared" si="10"/>
        <v>500</v>
      </c>
      <c r="L78" s="2">
        <f t="shared" si="11"/>
        <v>130</v>
      </c>
      <c r="M78" s="17">
        <f t="shared" si="15"/>
        <v>50511.054081260765</v>
      </c>
      <c r="N78" s="3">
        <f t="shared" si="9"/>
        <v>0.2586802580601691</v>
      </c>
      <c r="O78" s="3">
        <f t="shared" si="13"/>
        <v>3.1041630967220293</v>
      </c>
      <c r="P78" s="7">
        <f t="shared" si="14"/>
        <v>6.104163096722029</v>
      </c>
      <c r="R78" s="2">
        <v>500</v>
      </c>
      <c r="S78" s="17">
        <f t="shared" si="16"/>
        <v>45605.01093862301</v>
      </c>
    </row>
    <row r="79" spans="9:19" ht="15">
      <c r="I79" s="2">
        <f t="shared" si="12"/>
        <v>6</v>
      </c>
      <c r="J79" s="2">
        <v>74</v>
      </c>
      <c r="K79" s="2">
        <f t="shared" si="10"/>
        <v>500</v>
      </c>
      <c r="L79" s="2">
        <f t="shared" si="11"/>
        <v>130</v>
      </c>
      <c r="M79" s="17">
        <f t="shared" si="15"/>
        <v>51268.90671646392</v>
      </c>
      <c r="N79" s="3">
        <f t="shared" si="9"/>
        <v>0.2548467236001624</v>
      </c>
      <c r="O79" s="3">
        <f t="shared" si="13"/>
        <v>3.0581606832019492</v>
      </c>
      <c r="P79" s="7">
        <f t="shared" si="14"/>
        <v>6.058160683201949</v>
      </c>
      <c r="R79" s="2">
        <v>500</v>
      </c>
      <c r="S79" s="17">
        <f t="shared" si="16"/>
        <v>46373.95683576498</v>
      </c>
    </row>
    <row r="80" spans="9:19" ht="15">
      <c r="I80" s="2">
        <f t="shared" si="12"/>
        <v>6</v>
      </c>
      <c r="J80" s="2">
        <v>75</v>
      </c>
      <c r="K80" s="2">
        <f t="shared" si="10"/>
        <v>500</v>
      </c>
      <c r="L80" s="2">
        <f t="shared" si="11"/>
        <v>130</v>
      </c>
      <c r="M80" s="17">
        <f t="shared" si="15"/>
        <v>52028.65398325508</v>
      </c>
      <c r="N80" s="3">
        <f t="shared" si="9"/>
        <v>0.25111598495213433</v>
      </c>
      <c r="O80" s="3">
        <f t="shared" si="13"/>
        <v>3.013391819425612</v>
      </c>
      <c r="P80" s="7">
        <f t="shared" si="14"/>
        <v>6.013391819425612</v>
      </c>
      <c r="R80" s="2">
        <v>500</v>
      </c>
      <c r="S80" s="17">
        <f t="shared" si="16"/>
        <v>47147.38825064027</v>
      </c>
    </row>
    <row r="81" spans="9:19" ht="15">
      <c r="I81" s="2">
        <f t="shared" si="12"/>
        <v>6</v>
      </c>
      <c r="J81" s="2">
        <v>76</v>
      </c>
      <c r="K81" s="2">
        <f t="shared" si="10"/>
        <v>500</v>
      </c>
      <c r="L81" s="2">
        <f t="shared" si="11"/>
        <v>130</v>
      </c>
      <c r="M81" s="17">
        <f t="shared" si="15"/>
        <v>52790.300618213216</v>
      </c>
      <c r="N81" s="3">
        <f t="shared" si="9"/>
        <v>0.24748397330234467</v>
      </c>
      <c r="O81" s="3">
        <f t="shared" si="13"/>
        <v>2.9698076796281363</v>
      </c>
      <c r="P81" s="7">
        <f t="shared" si="14"/>
        <v>5.969807679628136</v>
      </c>
      <c r="R81" s="2">
        <v>500</v>
      </c>
      <c r="S81" s="17">
        <f t="shared" si="16"/>
        <v>47925.33134876901</v>
      </c>
    </row>
    <row r="82" spans="9:19" ht="15">
      <c r="I82" s="2">
        <f t="shared" si="12"/>
        <v>6</v>
      </c>
      <c r="J82" s="2">
        <v>77</v>
      </c>
      <c r="K82" s="2">
        <f t="shared" si="10"/>
        <v>500</v>
      </c>
      <c r="L82" s="2">
        <f t="shared" si="11"/>
        <v>130</v>
      </c>
      <c r="M82" s="17">
        <f t="shared" si="15"/>
        <v>53553.85136975875</v>
      </c>
      <c r="N82" s="3">
        <f t="shared" si="9"/>
        <v>0.24394683177217702</v>
      </c>
      <c r="O82" s="3">
        <f t="shared" si="13"/>
        <v>2.9273619812661242</v>
      </c>
      <c r="P82" s="7">
        <f t="shared" si="14"/>
        <v>5.927361981266124</v>
      </c>
      <c r="R82" s="2">
        <v>500</v>
      </c>
      <c r="S82" s="17">
        <f t="shared" si="16"/>
        <v>48707.8124483035</v>
      </c>
    </row>
    <row r="83" spans="9:19" ht="15">
      <c r="I83" s="2">
        <f t="shared" si="12"/>
        <v>6</v>
      </c>
      <c r="J83" s="2">
        <v>78</v>
      </c>
      <c r="K83" s="2">
        <f t="shared" si="10"/>
        <v>500</v>
      </c>
      <c r="L83" s="2">
        <f t="shared" si="11"/>
        <v>130</v>
      </c>
      <c r="M83" s="17">
        <f t="shared" si="15"/>
        <v>54319.310998183144</v>
      </c>
      <c r="N83" s="3">
        <f t="shared" si="9"/>
        <v>0.2405009017964823</v>
      </c>
      <c r="O83" s="3">
        <f t="shared" si="13"/>
        <v>2.8860108215577878</v>
      </c>
      <c r="P83" s="7">
        <f t="shared" si="14"/>
        <v>5.886010821557788</v>
      </c>
      <c r="R83" s="2">
        <v>500</v>
      </c>
      <c r="S83" s="17">
        <f t="shared" si="16"/>
        <v>49494.858020918604</v>
      </c>
    </row>
    <row r="84" spans="9:19" ht="15">
      <c r="I84" s="2">
        <f t="shared" si="12"/>
        <v>6</v>
      </c>
      <c r="J84" s="2">
        <v>79</v>
      </c>
      <c r="K84" s="2">
        <f t="shared" si="10"/>
        <v>500</v>
      </c>
      <c r="L84" s="2">
        <f t="shared" si="11"/>
        <v>130</v>
      </c>
      <c r="M84" s="17">
        <f t="shared" si="15"/>
        <v>55086.6842756786</v>
      </c>
      <c r="N84" s="3">
        <f t="shared" si="9"/>
        <v>0.23714271053919037</v>
      </c>
      <c r="O84" s="3">
        <f t="shared" si="13"/>
        <v>2.8457125264702845</v>
      </c>
      <c r="P84" s="7">
        <f t="shared" si="14"/>
        <v>5.845712526470285</v>
      </c>
      <c r="R84" s="2">
        <v>500</v>
      </c>
      <c r="S84" s="17">
        <f t="shared" si="16"/>
        <v>50286.494692707296</v>
      </c>
    </row>
    <row r="85" spans="9:19" ht="15">
      <c r="I85" s="2">
        <f t="shared" si="12"/>
        <v>6</v>
      </c>
      <c r="J85" s="2">
        <v>80</v>
      </c>
      <c r="K85" s="2">
        <f t="shared" si="10"/>
        <v>500</v>
      </c>
      <c r="L85" s="2">
        <f t="shared" si="11"/>
        <v>130</v>
      </c>
      <c r="M85" s="17">
        <f t="shared" si="15"/>
        <v>55855.9759863678</v>
      </c>
      <c r="N85" s="3">
        <f t="shared" si="9"/>
        <v>0.2338689592551938</v>
      </c>
      <c r="O85" s="3">
        <f t="shared" si="13"/>
        <v>2.8064275110623256</v>
      </c>
      <c r="P85" s="7">
        <f t="shared" si="14"/>
        <v>5.806427511062326</v>
      </c>
      <c r="R85" s="2">
        <v>500</v>
      </c>
      <c r="S85" s="17">
        <f t="shared" si="16"/>
        <v>51082.749245081424</v>
      </c>
    </row>
    <row r="86" spans="9:19" ht="15">
      <c r="I86" s="2">
        <f t="shared" si="12"/>
        <v>6</v>
      </c>
      <c r="J86" s="2">
        <v>81</v>
      </c>
      <c r="K86" s="2">
        <f t="shared" si="10"/>
        <v>500</v>
      </c>
      <c r="L86" s="2">
        <f t="shared" si="11"/>
        <v>130</v>
      </c>
      <c r="M86" s="17">
        <f t="shared" si="15"/>
        <v>56627.190926333715</v>
      </c>
      <c r="N86" s="3">
        <f t="shared" si="9"/>
        <v>0.23067651251651872</v>
      </c>
      <c r="O86" s="3">
        <f t="shared" si="13"/>
        <v>2.768118150198225</v>
      </c>
      <c r="P86" s="7">
        <f t="shared" si="14"/>
        <v>5.768118150198225</v>
      </c>
      <c r="R86" s="2">
        <v>500</v>
      </c>
      <c r="S86" s="17">
        <f t="shared" si="16"/>
        <v>51883.64861567773</v>
      </c>
    </row>
    <row r="87" spans="9:19" ht="15">
      <c r="I87" s="2">
        <f t="shared" si="12"/>
        <v>6</v>
      </c>
      <c r="J87" s="2">
        <v>82</v>
      </c>
      <c r="K87" s="2">
        <f t="shared" si="10"/>
        <v>500</v>
      </c>
      <c r="L87" s="2">
        <f t="shared" si="11"/>
        <v>130</v>
      </c>
      <c r="M87" s="17">
        <f t="shared" si="15"/>
        <v>57400.333903649545</v>
      </c>
      <c r="N87" s="3">
        <f t="shared" si="9"/>
        <v>0.22756238822881514</v>
      </c>
      <c r="O87" s="3">
        <f t="shared" si="13"/>
        <v>2.7307486587457817</v>
      </c>
      <c r="P87" s="7">
        <f t="shared" si="14"/>
        <v>5.730748658745782</v>
      </c>
      <c r="R87" s="2">
        <v>500</v>
      </c>
      <c r="S87" s="17">
        <f t="shared" si="16"/>
        <v>52689.219899269185</v>
      </c>
    </row>
    <row r="88" spans="9:19" ht="15">
      <c r="I88" s="2">
        <f t="shared" si="12"/>
        <v>6</v>
      </c>
      <c r="J88" s="2">
        <v>83</v>
      </c>
      <c r="K88" s="2">
        <f t="shared" si="10"/>
        <v>500</v>
      </c>
      <c r="L88" s="2">
        <f t="shared" si="11"/>
        <v>130</v>
      </c>
      <c r="M88" s="17">
        <f t="shared" si="15"/>
        <v>58175.40973840867</v>
      </c>
      <c r="N88" s="3">
        <f t="shared" si="9"/>
        <v>0.22452374837134728</v>
      </c>
      <c r="O88" s="3">
        <f t="shared" si="13"/>
        <v>2.6942849804561675</v>
      </c>
      <c r="P88" s="7">
        <f t="shared" si="14"/>
        <v>5.6942849804561675</v>
      </c>
      <c r="R88" s="2">
        <v>500</v>
      </c>
      <c r="S88" s="17">
        <f t="shared" si="16"/>
        <v>53499.49034868159</v>
      </c>
    </row>
    <row r="89" spans="9:19" ht="15">
      <c r="I89" s="2">
        <f t="shared" si="12"/>
        <v>7</v>
      </c>
      <c r="J89" s="2">
        <v>84</v>
      </c>
      <c r="K89" s="2">
        <f t="shared" si="10"/>
        <v>500</v>
      </c>
      <c r="L89" s="2">
        <f t="shared" si="11"/>
        <v>130</v>
      </c>
      <c r="M89" s="17">
        <f t="shared" si="15"/>
        <v>58952.423262754695</v>
      </c>
      <c r="N89" s="3">
        <f t="shared" si="9"/>
        <v>0.22155789040004364</v>
      </c>
      <c r="O89" s="3">
        <f t="shared" si="13"/>
        <v>2.6586946848005235</v>
      </c>
      <c r="P89" s="7">
        <f t="shared" si="14"/>
        <v>5.6586946848005235</v>
      </c>
      <c r="R89" s="2">
        <v>500</v>
      </c>
      <c r="S89" s="17">
        <f t="shared" si="16"/>
        <v>54314.487375715566</v>
      </c>
    </row>
    <row r="90" spans="9:19" ht="15">
      <c r="I90" s="2">
        <f t="shared" si="12"/>
        <v>7</v>
      </c>
      <c r="J90" s="2">
        <v>85</v>
      </c>
      <c r="K90" s="2">
        <f t="shared" si="10"/>
        <v>500</v>
      </c>
      <c r="L90" s="2">
        <f t="shared" si="11"/>
        <v>130</v>
      </c>
      <c r="M90" s="17">
        <f t="shared" si="15"/>
        <v>59731.37932091158</v>
      </c>
      <c r="N90" s="3">
        <f t="shared" si="9"/>
        <v>0.2186622392588687</v>
      </c>
      <c r="O90" s="3">
        <f t="shared" si="13"/>
        <v>2.6239468711064244</v>
      </c>
      <c r="P90" s="7">
        <f t="shared" si="14"/>
        <v>5.623946871106424</v>
      </c>
      <c r="R90" s="2">
        <v>500</v>
      </c>
      <c r="S90" s="17">
        <f t="shared" si="16"/>
        <v>55134.238552073904</v>
      </c>
    </row>
    <row r="91" spans="9:19" ht="15">
      <c r="I91" s="2">
        <f t="shared" si="12"/>
        <v>7</v>
      </c>
      <c r="J91" s="2">
        <v>86</v>
      </c>
      <c r="K91" s="2">
        <f t="shared" si="10"/>
        <v>500</v>
      </c>
      <c r="L91" s="2">
        <f t="shared" si="11"/>
        <v>130</v>
      </c>
      <c r="M91" s="17">
        <f t="shared" si="15"/>
        <v>60512.28276921386</v>
      </c>
      <c r="N91" s="3">
        <f t="shared" si="9"/>
        <v>0.21583433994988327</v>
      </c>
      <c r="O91" s="3">
        <f t="shared" si="13"/>
        <v>2.5900120793985995</v>
      </c>
      <c r="P91" s="7">
        <f t="shared" si="14"/>
        <v>5.5900120793985995</v>
      </c>
      <c r="R91" s="2">
        <v>500</v>
      </c>
      <c r="S91" s="17">
        <f t="shared" si="16"/>
        <v>55958.77161029434</v>
      </c>
    </row>
    <row r="92" spans="9:19" ht="15">
      <c r="I92" s="2">
        <f t="shared" si="12"/>
        <v>7</v>
      </c>
      <c r="J92" s="2">
        <v>87</v>
      </c>
      <c r="K92" s="2">
        <f t="shared" si="10"/>
        <v>500</v>
      </c>
      <c r="L92" s="2">
        <f t="shared" si="11"/>
        <v>130</v>
      </c>
      <c r="M92" s="17">
        <f t="shared" si="15"/>
        <v>61295.1384761369</v>
      </c>
      <c r="N92" s="3">
        <f t="shared" si="9"/>
        <v>0.21307185061693285</v>
      </c>
      <c r="O92" s="3">
        <f t="shared" si="13"/>
        <v>2.556862207403194</v>
      </c>
      <c r="P92" s="7">
        <f t="shared" si="14"/>
        <v>5.556862207403194</v>
      </c>
      <c r="R92" s="2">
        <v>500</v>
      </c>
      <c r="S92" s="17">
        <f t="shared" si="16"/>
        <v>56788.11444468772</v>
      </c>
    </row>
    <row r="93" spans="9:19" ht="15">
      <c r="I93" s="2">
        <f t="shared" si="12"/>
        <v>7</v>
      </c>
      <c r="J93" s="2">
        <v>88</v>
      </c>
      <c r="K93" s="2">
        <f t="shared" si="10"/>
        <v>500</v>
      </c>
      <c r="L93" s="2">
        <f t="shared" si="11"/>
        <v>130</v>
      </c>
      <c r="M93" s="17">
        <f t="shared" si="15"/>
        <v>62079.95132232724</v>
      </c>
      <c r="N93" s="3">
        <f aca="true" t="shared" si="17" ref="N93:N125">L93/((M92+K93)/100)</f>
        <v>0.21037253610201295</v>
      </c>
      <c r="O93" s="3">
        <f t="shared" si="13"/>
        <v>2.524470433224155</v>
      </c>
      <c r="P93" s="7">
        <f t="shared" si="14"/>
        <v>5.524470433224155</v>
      </c>
      <c r="R93" s="2">
        <v>500</v>
      </c>
      <c r="S93" s="17">
        <f t="shared" si="16"/>
        <v>57622.29511228173</v>
      </c>
    </row>
    <row r="94" spans="9:19" ht="15">
      <c r="I94" s="2">
        <f t="shared" si="12"/>
        <v>7</v>
      </c>
      <c r="J94" s="2">
        <v>89</v>
      </c>
      <c r="K94" s="2">
        <f t="shared" si="10"/>
        <v>500</v>
      </c>
      <c r="L94" s="2">
        <f t="shared" si="11"/>
        <v>130</v>
      </c>
      <c r="M94" s="17">
        <f t="shared" si="15"/>
        <v>62866.72620063306</v>
      </c>
      <c r="N94" s="3">
        <f t="shared" si="17"/>
        <v>0.20773426193704736</v>
      </c>
      <c r="O94" s="3">
        <f t="shared" si="13"/>
        <v>2.4928111432445683</v>
      </c>
      <c r="P94" s="7">
        <f t="shared" si="14"/>
        <v>5.492811143244568</v>
      </c>
      <c r="R94" s="2">
        <v>500</v>
      </c>
      <c r="S94" s="17">
        <f t="shared" si="16"/>
        <v>58461.34183377004</v>
      </c>
    </row>
    <row r="95" spans="9:19" ht="15">
      <c r="I95" s="2">
        <f t="shared" si="12"/>
        <v>7</v>
      </c>
      <c r="J95" s="2">
        <v>90</v>
      </c>
      <c r="K95" s="2">
        <f t="shared" si="10"/>
        <v>500</v>
      </c>
      <c r="L95" s="2">
        <f t="shared" si="11"/>
        <v>130</v>
      </c>
      <c r="M95" s="17">
        <f t="shared" si="15"/>
        <v>63655.46801613464</v>
      </c>
      <c r="N95" s="3">
        <f t="shared" si="17"/>
        <v>0.2051549887371351</v>
      </c>
      <c r="O95" s="3">
        <f t="shared" si="13"/>
        <v>2.4618598648456214</v>
      </c>
      <c r="P95" s="7">
        <f t="shared" si="14"/>
        <v>5.461859864845621</v>
      </c>
      <c r="R95" s="2">
        <v>500</v>
      </c>
      <c r="S95" s="17">
        <f t="shared" si="16"/>
        <v>59305.28299446704</v>
      </c>
    </row>
    <row r="96" spans="9:19" ht="15">
      <c r="I96" s="2">
        <f t="shared" si="12"/>
        <v>7</v>
      </c>
      <c r="J96" s="2">
        <v>91</v>
      </c>
      <c r="K96" s="2">
        <f t="shared" si="10"/>
        <v>500</v>
      </c>
      <c r="L96" s="2">
        <f t="shared" si="11"/>
        <v>130</v>
      </c>
      <c r="M96" s="17">
        <f t="shared" si="15"/>
        <v>64446.181686174976</v>
      </c>
      <c r="N96" s="3">
        <f t="shared" si="17"/>
        <v>0.2026327669643154</v>
      </c>
      <c r="O96" s="3">
        <f t="shared" si="13"/>
        <v>2.4315932035717847</v>
      </c>
      <c r="P96" s="7">
        <f t="shared" si="14"/>
        <v>5.431593203571785</v>
      </c>
      <c r="R96" s="2">
        <v>500</v>
      </c>
      <c r="S96" s="17">
        <f t="shared" si="16"/>
        <v>60154.14714526809</v>
      </c>
    </row>
    <row r="97" spans="9:19" ht="15">
      <c r="I97" s="2">
        <f t="shared" si="12"/>
        <v>7</v>
      </c>
      <c r="J97" s="2">
        <v>92</v>
      </c>
      <c r="K97" s="2">
        <f t="shared" si="10"/>
        <v>500</v>
      </c>
      <c r="L97" s="2">
        <f t="shared" si="11"/>
        <v>130</v>
      </c>
      <c r="M97" s="17">
        <f t="shared" si="15"/>
        <v>65238.87214039041</v>
      </c>
      <c r="N97" s="3">
        <f t="shared" si="17"/>
        <v>0.20016573203359384</v>
      </c>
      <c r="O97" s="3">
        <f t="shared" si="13"/>
        <v>2.401988784403126</v>
      </c>
      <c r="P97" s="7">
        <f t="shared" si="14"/>
        <v>5.401988784403126</v>
      </c>
      <c r="R97" s="2">
        <v>500</v>
      </c>
      <c r="S97" s="17">
        <f t="shared" si="16"/>
        <v>61007.96300361549</v>
      </c>
    </row>
    <row r="98" spans="9:19" ht="15">
      <c r="I98" s="2">
        <f t="shared" si="12"/>
        <v>7</v>
      </c>
      <c r="J98" s="2">
        <v>93</v>
      </c>
      <c r="K98" s="2">
        <f t="shared" si="10"/>
        <v>500</v>
      </c>
      <c r="L98" s="2">
        <f t="shared" si="11"/>
        <v>130</v>
      </c>
      <c r="M98" s="17">
        <f t="shared" si="15"/>
        <v>66033.54432074139</v>
      </c>
      <c r="N98" s="3">
        <f t="shared" si="17"/>
        <v>0.19775209973541225</v>
      </c>
      <c r="O98" s="3">
        <f t="shared" si="13"/>
        <v>2.3730251968249467</v>
      </c>
      <c r="P98" s="7">
        <f t="shared" si="14"/>
        <v>5.373025196824947</v>
      </c>
      <c r="R98" s="2">
        <v>500</v>
      </c>
      <c r="S98" s="17">
        <f t="shared" si="16"/>
        <v>61866.75945446992</v>
      </c>
    </row>
    <row r="99" spans="9:19" ht="15">
      <c r="I99" s="2">
        <f t="shared" si="12"/>
        <v>7</v>
      </c>
      <c r="J99" s="2">
        <v>94</v>
      </c>
      <c r="K99" s="2">
        <f t="shared" si="10"/>
        <v>500</v>
      </c>
      <c r="L99" s="2">
        <f t="shared" si="11"/>
        <v>130</v>
      </c>
      <c r="M99" s="17">
        <f t="shared" si="15"/>
        <v>66830.20318154324</v>
      </c>
      <c r="N99" s="3">
        <f t="shared" si="17"/>
        <v>0.1953901619509444</v>
      </c>
      <c r="O99" s="3">
        <f t="shared" si="13"/>
        <v>2.344681943411333</v>
      </c>
      <c r="P99" s="7">
        <f t="shared" si="14"/>
        <v>5.344681943411333</v>
      </c>
      <c r="R99" s="2">
        <v>500</v>
      </c>
      <c r="S99" s="17">
        <f t="shared" si="16"/>
        <v>62730.565551287655</v>
      </c>
    </row>
    <row r="100" spans="9:19" ht="15">
      <c r="I100" s="2">
        <f t="shared" si="12"/>
        <v>7</v>
      </c>
      <c r="J100" s="2">
        <v>95</v>
      </c>
      <c r="K100" s="2">
        <f t="shared" si="10"/>
        <v>500</v>
      </c>
      <c r="L100" s="2">
        <f t="shared" si="11"/>
        <v>130</v>
      </c>
      <c r="M100" s="17">
        <f t="shared" si="15"/>
        <v>67628.8536894971</v>
      </c>
      <c r="N100" s="3">
        <f t="shared" si="17"/>
        <v>0.1930782826385945</v>
      </c>
      <c r="O100" s="3">
        <f t="shared" si="13"/>
        <v>2.316939391663134</v>
      </c>
      <c r="P100" s="7">
        <f t="shared" si="14"/>
        <v>5.316939391663134</v>
      </c>
      <c r="R100" s="2">
        <v>500</v>
      </c>
      <c r="S100" s="17">
        <f t="shared" si="16"/>
        <v>63599.410517003496</v>
      </c>
    </row>
    <row r="101" spans="9:19" ht="15">
      <c r="I101" s="2">
        <f t="shared" si="12"/>
        <v>8</v>
      </c>
      <c r="J101" s="2">
        <v>96</v>
      </c>
      <c r="K101" s="2">
        <f t="shared" si="10"/>
        <v>500</v>
      </c>
      <c r="L101" s="2">
        <f t="shared" si="11"/>
        <v>130</v>
      </c>
      <c r="M101" s="17">
        <f t="shared" si="15"/>
        <v>68429.50082372085</v>
      </c>
      <c r="N101" s="3">
        <f t="shared" si="17"/>
        <v>0.19081489407188</v>
      </c>
      <c r="O101" s="3">
        <f t="shared" si="13"/>
        <v>2.2897787288625597</v>
      </c>
      <c r="P101" s="7">
        <f t="shared" si="14"/>
        <v>5.28977872886256</v>
      </c>
      <c r="R101" s="2">
        <v>500</v>
      </c>
      <c r="S101" s="17">
        <f t="shared" si="16"/>
        <v>64473.32374501935</v>
      </c>
    </row>
    <row r="102" spans="9:19" ht="15">
      <c r="I102" s="2">
        <f t="shared" si="12"/>
        <v>8</v>
      </c>
      <c r="J102" s="2">
        <v>97</v>
      </c>
      <c r="K102" s="2">
        <f t="shared" si="10"/>
        <v>500</v>
      </c>
      <c r="L102" s="2">
        <f t="shared" si="11"/>
        <v>130</v>
      </c>
      <c r="M102" s="17">
        <f t="shared" si="15"/>
        <v>69232.14957578016</v>
      </c>
      <c r="N102" s="3">
        <f t="shared" si="17"/>
        <v>0.18859849331052</v>
      </c>
      <c r="O102" s="3">
        <f t="shared" si="13"/>
        <v>2.26318191972624</v>
      </c>
      <c r="P102" s="7">
        <f t="shared" si="14"/>
        <v>5.2631819197262395</v>
      </c>
      <c r="R102" s="2">
        <v>500</v>
      </c>
      <c r="S102" s="17">
        <f t="shared" si="16"/>
        <v>65352.33480019863</v>
      </c>
    </row>
    <row r="103" spans="9:19" ht="15">
      <c r="I103" s="2">
        <f t="shared" si="12"/>
        <v>8</v>
      </c>
      <c r="J103" s="2">
        <v>98</v>
      </c>
      <c r="K103" s="2">
        <f t="shared" si="10"/>
        <v>500</v>
      </c>
      <c r="L103" s="2">
        <f t="shared" si="11"/>
        <v>130</v>
      </c>
      <c r="M103" s="17">
        <f t="shared" si="15"/>
        <v>70036.8049497196</v>
      </c>
      <c r="N103" s="3">
        <f t="shared" si="17"/>
        <v>0.1864276388880352</v>
      </c>
      <c r="O103" s="3">
        <f t="shared" si="13"/>
        <v>2.2371316666564223</v>
      </c>
      <c r="P103" s="7">
        <f t="shared" si="14"/>
        <v>5.237131666656422</v>
      </c>
      <c r="R103" s="2">
        <v>500</v>
      </c>
      <c r="S103" s="17">
        <f t="shared" si="16"/>
        <v>66236.47341986645</v>
      </c>
    </row>
    <row r="104" spans="9:19" ht="15">
      <c r="I104" s="2">
        <f t="shared" si="12"/>
        <v>8</v>
      </c>
      <c r="J104" s="2">
        <v>99</v>
      </c>
      <c r="K104" s="2">
        <f t="shared" si="10"/>
        <v>500</v>
      </c>
      <c r="L104" s="2">
        <f t="shared" si="11"/>
        <v>130</v>
      </c>
      <c r="M104" s="17">
        <f t="shared" si="15"/>
        <v>70843.4719620939</v>
      </c>
      <c r="N104" s="3">
        <f t="shared" si="17"/>
        <v>0.18430094770051925</v>
      </c>
      <c r="O104" s="3">
        <f t="shared" si="13"/>
        <v>2.2116113724062307</v>
      </c>
      <c r="P104" s="7">
        <f t="shared" si="14"/>
        <v>5.211611372406231</v>
      </c>
      <c r="R104" s="2">
        <v>500</v>
      </c>
      <c r="S104" s="17">
        <f t="shared" si="16"/>
        <v>67125.76951481568</v>
      </c>
    </row>
    <row r="105" spans="9:19" ht="15">
      <c r="I105" s="2">
        <f t="shared" si="12"/>
        <v>8</v>
      </c>
      <c r="J105" s="2">
        <v>100</v>
      </c>
      <c r="K105" s="2">
        <f t="shared" si="10"/>
        <v>500</v>
      </c>
      <c r="L105" s="2">
        <f t="shared" si="11"/>
        <v>130</v>
      </c>
      <c r="M105" s="17">
        <f t="shared" si="15"/>
        <v>71652.15564199914</v>
      </c>
      <c r="N105" s="3">
        <f t="shared" si="17"/>
        <v>0.18221709208247028</v>
      </c>
      <c r="O105" s="3">
        <f t="shared" si="13"/>
        <v>2.1866051049896433</v>
      </c>
      <c r="P105" s="7">
        <f t="shared" si="14"/>
        <v>5.186605104989644</v>
      </c>
      <c r="R105" s="2">
        <v>500</v>
      </c>
      <c r="S105" s="17">
        <f t="shared" si="16"/>
        <v>68020.25317031877</v>
      </c>
    </row>
    <row r="106" spans="9:19" ht="15">
      <c r="I106" s="2">
        <f t="shared" si="12"/>
        <v>8</v>
      </c>
      <c r="J106" s="2">
        <v>101</v>
      </c>
      <c r="K106" s="2">
        <f t="shared" si="10"/>
        <v>500</v>
      </c>
      <c r="L106" s="2">
        <f t="shared" si="11"/>
        <v>130</v>
      </c>
      <c r="M106" s="17">
        <f t="shared" si="15"/>
        <v>72462.86103110414</v>
      </c>
      <c r="N106" s="3">
        <f t="shared" si="17"/>
        <v>0.18017479705669132</v>
      </c>
      <c r="O106" s="3">
        <f t="shared" si="13"/>
        <v>2.1620975646802956</v>
      </c>
      <c r="P106" s="7">
        <f t="shared" si="14"/>
        <v>5.162097564680296</v>
      </c>
      <c r="R106" s="2">
        <v>500</v>
      </c>
      <c r="S106" s="17">
        <f t="shared" si="16"/>
        <v>68919.95464714563</v>
      </c>
    </row>
    <row r="107" spans="9:19" ht="15">
      <c r="I107" s="2">
        <f t="shared" si="12"/>
        <v>8</v>
      </c>
      <c r="J107" s="2">
        <v>102</v>
      </c>
      <c r="K107" s="2">
        <f t="shared" si="10"/>
        <v>500</v>
      </c>
      <c r="L107" s="2">
        <f t="shared" si="11"/>
        <v>130</v>
      </c>
      <c r="M107" s="17">
        <f t="shared" si="15"/>
        <v>73275.5931836819</v>
      </c>
      <c r="N107" s="3">
        <f t="shared" si="17"/>
        <v>0.1781728377462897</v>
      </c>
      <c r="O107" s="3">
        <f t="shared" si="13"/>
        <v>2.1380740529554765</v>
      </c>
      <c r="P107" s="7">
        <f t="shared" si="14"/>
        <v>5.138074052955476</v>
      </c>
      <c r="R107" s="2">
        <v>500</v>
      </c>
      <c r="S107" s="17">
        <f t="shared" si="16"/>
        <v>69824.90438258731</v>
      </c>
    </row>
    <row r="108" spans="9:19" ht="15">
      <c r="I108" s="2">
        <f t="shared" si="12"/>
        <v>8</v>
      </c>
      <c r="J108" s="2">
        <v>103</v>
      </c>
      <c r="K108" s="2">
        <f t="shared" si="10"/>
        <v>500</v>
      </c>
      <c r="L108" s="2">
        <f t="shared" si="11"/>
        <v>130</v>
      </c>
      <c r="M108" s="17">
        <f t="shared" si="15"/>
        <v>74090.35716664112</v>
      </c>
      <c r="N108" s="3">
        <f t="shared" si="17"/>
        <v>0.17621003693773638</v>
      </c>
      <c r="O108" s="3">
        <f t="shared" si="13"/>
        <v>2.1145204432528364</v>
      </c>
      <c r="P108" s="7">
        <f t="shared" si="14"/>
        <v>5.114520443252836</v>
      </c>
      <c r="R108" s="2">
        <v>500</v>
      </c>
      <c r="S108" s="17">
        <f t="shared" si="16"/>
        <v>70735.13299148573</v>
      </c>
    </row>
    <row r="109" spans="9:19" ht="15">
      <c r="I109" s="2">
        <f t="shared" si="12"/>
        <v>8</v>
      </c>
      <c r="J109" s="2">
        <v>104</v>
      </c>
      <c r="K109" s="2">
        <f t="shared" si="10"/>
        <v>500</v>
      </c>
      <c r="L109" s="2">
        <f t="shared" si="11"/>
        <v>130</v>
      </c>
      <c r="M109" s="17">
        <f t="shared" si="15"/>
        <v>74907.15805955773</v>
      </c>
      <c r="N109" s="3">
        <f t="shared" si="17"/>
        <v>0.17428526278479817</v>
      </c>
      <c r="O109" s="3">
        <f t="shared" si="13"/>
        <v>2.091423153417578</v>
      </c>
      <c r="P109" s="7">
        <f t="shared" si="14"/>
        <v>5.091423153417578</v>
      </c>
      <c r="R109" s="2">
        <v>500</v>
      </c>
      <c r="S109" s="17">
        <f t="shared" si="16"/>
        <v>71650.6712672694</v>
      </c>
    </row>
    <row r="110" spans="9:19" ht="15">
      <c r="I110" s="2">
        <f t="shared" si="12"/>
        <v>8</v>
      </c>
      <c r="J110" s="2">
        <v>105</v>
      </c>
      <c r="K110" s="2">
        <f t="shared" si="10"/>
        <v>500</v>
      </c>
      <c r="L110" s="2">
        <f t="shared" si="11"/>
        <v>130</v>
      </c>
      <c r="M110" s="17">
        <f t="shared" si="15"/>
        <v>75726.00095470661</v>
      </c>
      <c r="N110" s="3">
        <f t="shared" si="17"/>
        <v>0.17239742664393215</v>
      </c>
      <c r="O110" s="3">
        <f t="shared" si="13"/>
        <v>2.068769119727186</v>
      </c>
      <c r="P110" s="7">
        <f t="shared" si="14"/>
        <v>5.068769119727186</v>
      </c>
      <c r="R110" s="2">
        <v>500</v>
      </c>
      <c r="S110" s="17">
        <f t="shared" si="16"/>
        <v>72571.55018299514</v>
      </c>
    </row>
    <row r="111" spans="9:19" ht="15">
      <c r="I111" s="2">
        <f t="shared" si="12"/>
        <v>8</v>
      </c>
      <c r="J111" s="2">
        <v>106</v>
      </c>
      <c r="K111" s="2">
        <f t="shared" si="10"/>
        <v>500</v>
      </c>
      <c r="L111" s="2">
        <f t="shared" si="11"/>
        <v>130</v>
      </c>
      <c r="M111" s="17">
        <f t="shared" si="15"/>
        <v>76546.89095709338</v>
      </c>
      <c r="N111" s="3">
        <f t="shared" si="17"/>
        <v>0.17054548103244432</v>
      </c>
      <c r="O111" s="3">
        <f t="shared" si="13"/>
        <v>2.046545772389332</v>
      </c>
      <c r="P111" s="7">
        <f t="shared" si="14"/>
        <v>5.046545772389332</v>
      </c>
      <c r="R111" s="2">
        <v>500</v>
      </c>
      <c r="S111" s="17">
        <f t="shared" si="16"/>
        <v>73497.80089239594</v>
      </c>
    </row>
    <row r="112" spans="9:19" ht="15">
      <c r="I112" s="2">
        <f t="shared" si="12"/>
        <v>8</v>
      </c>
      <c r="J112" s="2">
        <v>107</v>
      </c>
      <c r="K112" s="2">
        <f t="shared" si="10"/>
        <v>500</v>
      </c>
      <c r="L112" s="2">
        <f t="shared" si="11"/>
        <v>130</v>
      </c>
      <c r="M112" s="17">
        <f t="shared" si="15"/>
        <v>77369.83318448611</v>
      </c>
      <c r="N112" s="3">
        <f t="shared" si="17"/>
        <v>0.16872841770136535</v>
      </c>
      <c r="O112" s="3">
        <f t="shared" si="13"/>
        <v>2.024741012416384</v>
      </c>
      <c r="P112" s="7">
        <f t="shared" si="14"/>
        <v>5.024741012416384</v>
      </c>
      <c r="R112" s="2">
        <v>500</v>
      </c>
      <c r="S112" s="17">
        <f t="shared" si="16"/>
        <v>74429.45473093491</v>
      </c>
    </row>
    <row r="113" spans="9:19" ht="15">
      <c r="I113" s="2">
        <f t="shared" si="12"/>
        <v>9</v>
      </c>
      <c r="J113" s="2">
        <v>108</v>
      </c>
      <c r="K113" s="2">
        <f t="shared" si="10"/>
        <v>500</v>
      </c>
      <c r="L113" s="2">
        <f t="shared" si="11"/>
        <v>130</v>
      </c>
      <c r="M113" s="17">
        <f t="shared" si="15"/>
        <v>78194.83276744733</v>
      </c>
      <c r="N113" s="3">
        <f t="shared" si="17"/>
        <v>0.16694526581559405</v>
      </c>
      <c r="O113" s="3">
        <f t="shared" si="13"/>
        <v>2.0033431897871283</v>
      </c>
      <c r="P113" s="7">
        <f t="shared" si="14"/>
        <v>5.003343189787128</v>
      </c>
      <c r="R113" s="2">
        <v>500</v>
      </c>
      <c r="S113" s="17">
        <f t="shared" si="16"/>
        <v>75366.54321686536</v>
      </c>
    </row>
    <row r="114" spans="9:19" ht="15">
      <c r="I114" s="2">
        <f t="shared" si="12"/>
        <v>9</v>
      </c>
      <c r="J114" s="2">
        <v>109</v>
      </c>
      <c r="K114" s="2">
        <f t="shared" si="10"/>
        <v>500</v>
      </c>
      <c r="L114" s="2">
        <f t="shared" si="11"/>
        <v>130</v>
      </c>
      <c r="M114" s="17">
        <f t="shared" si="15"/>
        <v>79021.89484936594</v>
      </c>
      <c r="N114" s="3">
        <f t="shared" si="17"/>
        <v>0.16519509023440662</v>
      </c>
      <c r="O114" s="3">
        <f t="shared" si="13"/>
        <v>1.9823410828128796</v>
      </c>
      <c r="P114" s="7">
        <f t="shared" si="14"/>
        <v>4.98234108281288</v>
      </c>
      <c r="R114" s="2">
        <v>500</v>
      </c>
      <c r="S114" s="17">
        <f t="shared" si="16"/>
        <v>76309.09805229708</v>
      </c>
    </row>
    <row r="115" spans="9:19" ht="15">
      <c r="I115" s="2">
        <f t="shared" si="12"/>
        <v>9</v>
      </c>
      <c r="J115" s="2">
        <v>110</v>
      </c>
      <c r="K115" s="2">
        <f t="shared" si="10"/>
        <v>500</v>
      </c>
      <c r="L115" s="2">
        <f t="shared" si="11"/>
        <v>130</v>
      </c>
      <c r="M115" s="17">
        <f t="shared" si="15"/>
        <v>79851.02458648935</v>
      </c>
      <c r="N115" s="3">
        <f t="shared" si="17"/>
        <v>0.1634769898859327</v>
      </c>
      <c r="O115" s="3">
        <f t="shared" si="13"/>
        <v>1.9617238786311924</v>
      </c>
      <c r="P115" s="7">
        <f t="shared" si="14"/>
        <v>4.961723878631192</v>
      </c>
      <c r="R115" s="2">
        <v>500</v>
      </c>
      <c r="S115" s="17">
        <f t="shared" si="16"/>
        <v>77257.15112426881</v>
      </c>
    </row>
    <row r="116" spans="9:19" ht="15">
      <c r="I116" s="2">
        <f t="shared" si="12"/>
        <v>9</v>
      </c>
      <c r="J116" s="2">
        <v>111</v>
      </c>
      <c r="K116" s="2">
        <f t="shared" si="10"/>
        <v>500</v>
      </c>
      <c r="L116" s="2">
        <f t="shared" si="11"/>
        <v>130</v>
      </c>
      <c r="M116" s="17">
        <f t="shared" si="15"/>
        <v>80682.22714795558</v>
      </c>
      <c r="N116" s="3">
        <f t="shared" si="17"/>
        <v>0.1617900962296614</v>
      </c>
      <c r="O116" s="3">
        <f t="shared" si="13"/>
        <v>1.9414811547559367</v>
      </c>
      <c r="P116" s="7">
        <f t="shared" si="14"/>
        <v>4.9414811547559365</v>
      </c>
      <c r="R116" s="2">
        <v>500</v>
      </c>
      <c r="S116" s="17">
        <f t="shared" si="16"/>
        <v>78210.73450582704</v>
      </c>
    </row>
    <row r="117" spans="9:19" ht="15">
      <c r="I117" s="2">
        <f t="shared" si="12"/>
        <v>9</v>
      </c>
      <c r="J117" s="2">
        <v>112</v>
      </c>
      <c r="K117" s="2">
        <f t="shared" si="10"/>
        <v>500</v>
      </c>
      <c r="L117" s="2">
        <f t="shared" si="11"/>
        <v>130</v>
      </c>
      <c r="M117" s="17">
        <f t="shared" si="15"/>
        <v>81515.50771582547</v>
      </c>
      <c r="N117" s="3">
        <f t="shared" si="17"/>
        <v>0.16013357180146517</v>
      </c>
      <c r="O117" s="3">
        <f t="shared" si="13"/>
        <v>1.9216028616175822</v>
      </c>
      <c r="P117" s="7">
        <f t="shared" si="14"/>
        <v>4.921602861617583</v>
      </c>
      <c r="R117" s="2">
        <v>500</v>
      </c>
      <c r="S117" s="17">
        <f t="shared" si="16"/>
        <v>79169.88045711104</v>
      </c>
    </row>
    <row r="118" spans="9:19" ht="15">
      <c r="I118" s="2">
        <f t="shared" si="12"/>
        <v>9</v>
      </c>
      <c r="J118" s="2">
        <v>113</v>
      </c>
      <c r="K118" s="2">
        <f t="shared" si="10"/>
        <v>500</v>
      </c>
      <c r="L118" s="2">
        <f t="shared" si="11"/>
        <v>130</v>
      </c>
      <c r="M118" s="17">
        <f t="shared" si="15"/>
        <v>82350.87148511503</v>
      </c>
      <c r="N118" s="3">
        <f t="shared" si="17"/>
        <v>0.15850660883602088</v>
      </c>
      <c r="O118" s="3">
        <f t="shared" si="13"/>
        <v>1.9020793060322507</v>
      </c>
      <c r="P118" s="7">
        <f t="shared" si="14"/>
        <v>4.902079306032251</v>
      </c>
      <c r="R118" s="2">
        <v>500</v>
      </c>
      <c r="S118" s="17">
        <f t="shared" si="16"/>
        <v>80134.62142644418</v>
      </c>
    </row>
    <row r="119" spans="9:19" ht="15">
      <c r="I119" s="2">
        <f t="shared" si="12"/>
        <v>9</v>
      </c>
      <c r="J119" s="2">
        <v>114</v>
      </c>
      <c r="K119" s="2">
        <f t="shared" si="10"/>
        <v>500</v>
      </c>
      <c r="L119" s="2">
        <f t="shared" si="11"/>
        <v>130</v>
      </c>
      <c r="M119" s="17">
        <f t="shared" si="15"/>
        <v>83188.32366382782</v>
      </c>
      <c r="N119" s="3">
        <f t="shared" si="17"/>
        <v>0.15690842796186613</v>
      </c>
      <c r="O119" s="3">
        <f t="shared" si="13"/>
        <v>1.8829011355423937</v>
      </c>
      <c r="P119" s="7">
        <f t="shared" si="14"/>
        <v>4.882901135542394</v>
      </c>
      <c r="R119" s="2">
        <v>500</v>
      </c>
      <c r="S119" s="17">
        <f t="shared" si="16"/>
        <v>81104.99005143177</v>
      </c>
    </row>
    <row r="120" spans="9:19" ht="15">
      <c r="I120" s="2">
        <f t="shared" si="12"/>
        <v>9</v>
      </c>
      <c r="J120" s="2">
        <v>115</v>
      </c>
      <c r="K120" s="2">
        <f t="shared" si="10"/>
        <v>500</v>
      </c>
      <c r="L120" s="2">
        <f t="shared" si="11"/>
        <v>130</v>
      </c>
      <c r="M120" s="17">
        <f t="shared" si="15"/>
        <v>84027.86947298738</v>
      </c>
      <c r="N120" s="3">
        <f t="shared" si="17"/>
        <v>0.15533827696466246</v>
      </c>
      <c r="O120" s="3">
        <f t="shared" si="13"/>
        <v>1.8640593235759495</v>
      </c>
      <c r="P120" s="7">
        <f t="shared" si="14"/>
        <v>4.864059323575949</v>
      </c>
      <c r="R120" s="2">
        <v>500</v>
      </c>
      <c r="S120" s="17">
        <f t="shared" si="16"/>
        <v>82081.01916006512</v>
      </c>
    </row>
    <row r="121" spans="9:19" ht="15">
      <c r="I121" s="2">
        <f t="shared" si="12"/>
        <v>9</v>
      </c>
      <c r="J121" s="2">
        <v>116</v>
      </c>
      <c r="K121" s="2">
        <f t="shared" si="10"/>
        <v>500</v>
      </c>
      <c r="L121" s="2">
        <f t="shared" si="11"/>
        <v>130</v>
      </c>
      <c r="M121" s="17">
        <f t="shared" si="15"/>
        <v>84869.51414666986</v>
      </c>
      <c r="N121" s="3">
        <f t="shared" si="17"/>
        <v>0.1537954296145417</v>
      </c>
      <c r="O121" s="3">
        <f t="shared" si="13"/>
        <v>1.8455451553745004</v>
      </c>
      <c r="P121" s="7">
        <f t="shared" si="14"/>
        <v>4.8455451553745</v>
      </c>
      <c r="R121" s="2">
        <v>500</v>
      </c>
      <c r="S121" s="17">
        <f t="shared" si="16"/>
        <v>83062.74177183217</v>
      </c>
    </row>
    <row r="122" spans="9:19" ht="15">
      <c r="I122" s="2">
        <f t="shared" si="12"/>
        <v>9</v>
      </c>
      <c r="J122" s="2">
        <v>117</v>
      </c>
      <c r="K122" s="2">
        <f t="shared" si="10"/>
        <v>500</v>
      </c>
      <c r="L122" s="2">
        <f t="shared" si="11"/>
        <v>130</v>
      </c>
      <c r="M122" s="17">
        <f t="shared" si="15"/>
        <v>85713.26293203652</v>
      </c>
      <c r="N122" s="3">
        <f t="shared" si="17"/>
        <v>0.15227918455369482</v>
      </c>
      <c r="O122" s="3">
        <f t="shared" si="13"/>
        <v>1.827350214644338</v>
      </c>
      <c r="P122" s="7">
        <f t="shared" si="14"/>
        <v>4.827350214644338</v>
      </c>
      <c r="R122" s="2">
        <v>500</v>
      </c>
      <c r="S122" s="17">
        <f t="shared" si="16"/>
        <v>84050.19109883452</v>
      </c>
    </row>
    <row r="123" spans="9:19" ht="15">
      <c r="I123" s="2">
        <f t="shared" si="12"/>
        <v>9</v>
      </c>
      <c r="J123" s="2">
        <v>118</v>
      </c>
      <c r="K123" s="2">
        <f t="shared" si="10"/>
        <v>500</v>
      </c>
      <c r="L123" s="2">
        <f t="shared" si="11"/>
        <v>130</v>
      </c>
      <c r="M123" s="17">
        <f t="shared" si="15"/>
        <v>86559.12108936661</v>
      </c>
      <c r="N123" s="3">
        <f t="shared" si="17"/>
        <v>0.1507888642406231</v>
      </c>
      <c r="O123" s="3">
        <f t="shared" si="13"/>
        <v>1.8094663708874772</v>
      </c>
      <c r="P123" s="7">
        <f t="shared" si="14"/>
        <v>4.809466370887478</v>
      </c>
      <c r="R123" s="2">
        <v>500</v>
      </c>
      <c r="S123" s="17">
        <f t="shared" si="16"/>
        <v>85043.40054691106</v>
      </c>
    </row>
    <row r="124" spans="9:19" ht="15">
      <c r="I124" s="2">
        <f t="shared" si="12"/>
        <v>9</v>
      </c>
      <c r="J124" s="2">
        <v>119</v>
      </c>
      <c r="K124" s="2">
        <f t="shared" si="10"/>
        <v>500</v>
      </c>
      <c r="L124" s="2">
        <f t="shared" si="11"/>
        <v>130</v>
      </c>
      <c r="M124" s="17">
        <f t="shared" si="15"/>
        <v>87407.09389209004</v>
      </c>
      <c r="N124" s="3">
        <f t="shared" si="17"/>
        <v>0.14932381394771302</v>
      </c>
      <c r="O124" s="3">
        <f t="shared" si="13"/>
        <v>1.7918857673725563</v>
      </c>
      <c r="P124" s="7">
        <f t="shared" si="14"/>
        <v>4.791885767372556</v>
      </c>
      <c r="R124" s="2">
        <v>500</v>
      </c>
      <c r="S124" s="17">
        <f t="shared" si="16"/>
        <v>86042.40371676804</v>
      </c>
    </row>
    <row r="125" spans="9:19" ht="15">
      <c r="I125" s="2">
        <f t="shared" si="12"/>
        <v>10</v>
      </c>
      <c r="J125" s="2">
        <v>120</v>
      </c>
      <c r="K125" s="2">
        <f t="shared" si="10"/>
        <v>500</v>
      </c>
      <c r="L125" s="2">
        <f t="shared" si="11"/>
        <v>130</v>
      </c>
      <c r="M125" s="17">
        <f t="shared" si="15"/>
        <v>88257.18662682026</v>
      </c>
      <c r="N125" s="3">
        <f t="shared" si="17"/>
        <v>0.1478834008090188</v>
      </c>
      <c r="O125" s="3">
        <f t="shared" si="13"/>
        <v>1.7746008097082255</v>
      </c>
      <c r="P125" s="7">
        <f t="shared" si="14"/>
        <v>4.774600809708225</v>
      </c>
      <c r="R125" s="2">
        <v>500</v>
      </c>
      <c r="S125" s="17">
        <f t="shared" si="16"/>
        <v>87047.23440511584</v>
      </c>
    </row>
    <row r="126" spans="9:19" ht="15">
      <c r="I126" s="2">
        <f aca="true" t="shared" si="18" ref="I126:I189">FLOOR(J126/12,1)</f>
        <v>10</v>
      </c>
      <c r="J126" s="2">
        <v>121</v>
      </c>
      <c r="K126" s="2">
        <f t="shared" si="10"/>
        <v>500</v>
      </c>
      <c r="L126" s="2">
        <f t="shared" si="11"/>
        <v>130</v>
      </c>
      <c r="M126" s="17">
        <f t="shared" si="15"/>
        <v>89109.40459338731</v>
      </c>
      <c r="N126" s="3">
        <f aca="true" t="shared" si="19" ref="N126:N189">L126/((M125+K126)/100)</f>
        <v>0.1464670129153431</v>
      </c>
      <c r="O126" s="3">
        <f aca="true" t="shared" si="20" ref="O126:O189">N126*12</f>
        <v>1.757604154984117</v>
      </c>
      <c r="P126" s="7">
        <f t="shared" si="14"/>
        <v>4.757604154984117</v>
      </c>
      <c r="R126" s="2">
        <v>500</v>
      </c>
      <c r="S126" s="17">
        <f t="shared" si="16"/>
        <v>88057.92660581235</v>
      </c>
    </row>
    <row r="127" spans="9:19" ht="15">
      <c r="I127" s="2">
        <f t="shared" si="18"/>
        <v>10</v>
      </c>
      <c r="J127" s="2">
        <v>122</v>
      </c>
      <c r="K127" s="2">
        <f t="shared" si="10"/>
        <v>500</v>
      </c>
      <c r="L127" s="2">
        <f t="shared" si="11"/>
        <v>130</v>
      </c>
      <c r="M127" s="17">
        <f t="shared" si="15"/>
        <v>89963.75310487078</v>
      </c>
      <c r="N127" s="3">
        <f t="shared" si="19"/>
        <v>0.14507405845389726</v>
      </c>
      <c r="O127" s="3">
        <f t="shared" si="20"/>
        <v>1.740888701446767</v>
      </c>
      <c r="P127" s="7">
        <f t="shared" si="14"/>
        <v>4.740888701446767</v>
      </c>
      <c r="R127" s="2">
        <v>500</v>
      </c>
      <c r="S127" s="17">
        <f t="shared" si="16"/>
        <v>89074.51451101292</v>
      </c>
    </row>
    <row r="128" spans="9:19" ht="15">
      <c r="I128" s="2">
        <f t="shared" si="18"/>
        <v>10</v>
      </c>
      <c r="J128" s="2">
        <v>123</v>
      </c>
      <c r="K128" s="2">
        <f t="shared" si="10"/>
        <v>500</v>
      </c>
      <c r="L128" s="2">
        <f t="shared" si="11"/>
        <v>130</v>
      </c>
      <c r="M128" s="17">
        <f t="shared" si="15"/>
        <v>90820.23748763296</v>
      </c>
      <c r="N128" s="3">
        <f t="shared" si="19"/>
        <v>0.14370396489000023</v>
      </c>
      <c r="O128" s="3">
        <f t="shared" si="20"/>
        <v>1.7244475786800026</v>
      </c>
      <c r="P128" s="7">
        <f t="shared" si="14"/>
        <v>4.724447578680003</v>
      </c>
      <c r="R128" s="2">
        <v>500</v>
      </c>
      <c r="S128" s="17">
        <f t="shared" si="16"/>
        <v>90097.03251232716</v>
      </c>
    </row>
    <row r="129" spans="9:19" ht="15">
      <c r="I129" s="2">
        <f t="shared" si="18"/>
        <v>10</v>
      </c>
      <c r="J129" s="2">
        <v>124</v>
      </c>
      <c r="K129" s="2">
        <f t="shared" si="10"/>
        <v>500</v>
      </c>
      <c r="L129" s="2">
        <f t="shared" si="11"/>
        <v>130</v>
      </c>
      <c r="M129" s="17">
        <f t="shared" si="15"/>
        <v>91678.86308135204</v>
      </c>
      <c r="N129" s="3">
        <f t="shared" si="19"/>
        <v>0.14235617818843851</v>
      </c>
      <c r="O129" s="3">
        <f t="shared" si="20"/>
        <v>1.7082741382612623</v>
      </c>
      <c r="P129" s="7">
        <f t="shared" si="14"/>
        <v>4.708274138261262</v>
      </c>
      <c r="R129" s="2">
        <v>500</v>
      </c>
      <c r="S129" s="17">
        <f t="shared" si="16"/>
        <v>91125.5152019824</v>
      </c>
    </row>
    <row r="130" spans="9:19" ht="15">
      <c r="I130" s="2">
        <f t="shared" si="18"/>
        <v>10</v>
      </c>
      <c r="J130" s="2">
        <v>125</v>
      </c>
      <c r="K130" s="2">
        <f t="shared" si="10"/>
        <v>500</v>
      </c>
      <c r="L130" s="2">
        <f t="shared" si="11"/>
        <v>130</v>
      </c>
      <c r="M130" s="17">
        <f t="shared" si="15"/>
        <v>92539.63523905542</v>
      </c>
      <c r="N130" s="3">
        <f t="shared" si="19"/>
        <v>0.1410301620722628</v>
      </c>
      <c r="O130" s="3">
        <f t="shared" si="20"/>
        <v>1.6923619448671534</v>
      </c>
      <c r="P130" s="7">
        <f t="shared" si="14"/>
        <v>4.692361944867153</v>
      </c>
      <c r="R130" s="2">
        <v>500</v>
      </c>
      <c r="S130" s="17">
        <f t="shared" si="16"/>
        <v>92159.99737399396</v>
      </c>
    </row>
    <row r="131" spans="9:19" ht="15">
      <c r="I131" s="2">
        <f t="shared" si="18"/>
        <v>10</v>
      </c>
      <c r="J131" s="2">
        <v>126</v>
      </c>
      <c r="K131" s="2">
        <f t="shared" si="10"/>
        <v>500</v>
      </c>
      <c r="L131" s="2">
        <f t="shared" si="11"/>
        <v>130</v>
      </c>
      <c r="M131" s="17">
        <f t="shared" si="15"/>
        <v>93402.55932715307</v>
      </c>
      <c r="N131" s="3">
        <f t="shared" si="19"/>
        <v>0.13972539731693795</v>
      </c>
      <c r="O131" s="3">
        <f t="shared" si="20"/>
        <v>1.6767047678032554</v>
      </c>
      <c r="P131" s="7">
        <f t="shared" si="14"/>
        <v>4.676704767803256</v>
      </c>
      <c r="R131" s="2">
        <v>500</v>
      </c>
      <c r="S131" s="17">
        <f t="shared" si="16"/>
        <v>93200.51402534226</v>
      </c>
    </row>
    <row r="132" spans="9:19" ht="15">
      <c r="I132" s="2">
        <f t="shared" si="18"/>
        <v>10</v>
      </c>
      <c r="J132" s="2">
        <v>127</v>
      </c>
      <c r="K132" s="2">
        <f t="shared" si="10"/>
        <v>500</v>
      </c>
      <c r="L132" s="2">
        <f t="shared" si="11"/>
        <v>130</v>
      </c>
      <c r="M132" s="17">
        <f t="shared" si="15"/>
        <v>94267.64072547095</v>
      </c>
      <c r="N132" s="3">
        <f t="shared" si="19"/>
        <v>0.13844138107789455</v>
      </c>
      <c r="O132" s="3">
        <f t="shared" si="20"/>
        <v>1.6612965729347346</v>
      </c>
      <c r="P132" s="7">
        <f t="shared" si="14"/>
        <v>4.661296572934734</v>
      </c>
      <c r="R132" s="2">
        <v>500</v>
      </c>
      <c r="S132" s="17">
        <f t="shared" si="16"/>
        <v>94247.10035715676</v>
      </c>
    </row>
    <row r="133" spans="9:19" ht="15">
      <c r="I133" s="2">
        <f t="shared" si="18"/>
        <v>10</v>
      </c>
      <c r="J133" s="2">
        <v>128</v>
      </c>
      <c r="K133" s="2">
        <f t="shared" si="10"/>
        <v>500</v>
      </c>
      <c r="L133" s="2">
        <f t="shared" si="11"/>
        <v>130</v>
      </c>
      <c r="M133" s="17">
        <f t="shared" si="15"/>
        <v>95134.88482728462</v>
      </c>
      <c r="N133" s="3">
        <f t="shared" si="19"/>
        <v>0.1371776262496525</v>
      </c>
      <c r="O133" s="3">
        <f t="shared" si="20"/>
        <v>1.64613151499583</v>
      </c>
      <c r="P133" s="7">
        <f t="shared" si="14"/>
        <v>4.6461315149958295</v>
      </c>
      <c r="R133" s="2">
        <v>500</v>
      </c>
      <c r="S133" s="17">
        <f t="shared" si="16"/>
        <v>95299.79177590684</v>
      </c>
    </row>
    <row r="134" spans="9:19" ht="15">
      <c r="I134" s="2">
        <f t="shared" si="18"/>
        <v>10</v>
      </c>
      <c r="J134" s="2">
        <v>129</v>
      </c>
      <c r="K134" s="2">
        <f aca="true" t="shared" si="21" ref="K134:K197">$C$1</f>
        <v>500</v>
      </c>
      <c r="L134" s="2">
        <f aca="true" t="shared" si="22" ref="L134:L197">$C$2</f>
        <v>130</v>
      </c>
      <c r="M134" s="17">
        <f t="shared" si="15"/>
        <v>96004.29703935284</v>
      </c>
      <c r="N134" s="3">
        <f t="shared" si="19"/>
        <v>0.13593366085480035</v>
      </c>
      <c r="O134" s="3">
        <f t="shared" si="20"/>
        <v>1.6312039302576042</v>
      </c>
      <c r="P134" s="7">
        <f t="shared" si="14"/>
        <v>4.6312039302576045</v>
      </c>
      <c r="R134" s="2">
        <v>500</v>
      </c>
      <c r="S134" s="17">
        <f t="shared" si="16"/>
        <v>96358.62389459963</v>
      </c>
    </row>
    <row r="135" spans="9:19" ht="15">
      <c r="I135" s="2">
        <f t="shared" si="18"/>
        <v>10</v>
      </c>
      <c r="J135" s="2">
        <v>130</v>
      </c>
      <c r="K135" s="2">
        <f t="shared" si="21"/>
        <v>500</v>
      </c>
      <c r="L135" s="2">
        <f t="shared" si="22"/>
        <v>130</v>
      </c>
      <c r="M135" s="17">
        <f t="shared" si="15"/>
        <v>96875.88278195122</v>
      </c>
      <c r="N135" s="3">
        <f t="shared" si="19"/>
        <v>0.1347090274612209</v>
      </c>
      <c r="O135" s="3">
        <f t="shared" si="20"/>
        <v>1.6165083295346507</v>
      </c>
      <c r="P135" s="7">
        <f aca="true" t="shared" si="23" ref="P135:P198">O135+$C$3</f>
        <v>4.616508329534651</v>
      </c>
      <c r="R135" s="2">
        <v>500</v>
      </c>
      <c r="S135" s="17">
        <f t="shared" si="16"/>
        <v>97423.6325339848</v>
      </c>
    </row>
    <row r="136" spans="9:19" ht="15">
      <c r="I136" s="2">
        <f t="shared" si="18"/>
        <v>10</v>
      </c>
      <c r="J136" s="2">
        <v>131</v>
      </c>
      <c r="K136" s="2">
        <f t="shared" si="21"/>
        <v>500</v>
      </c>
      <c r="L136" s="2">
        <f t="shared" si="22"/>
        <v>130</v>
      </c>
      <c r="M136" s="17">
        <f aca="true" t="shared" si="24" ref="M136:M199">(M135+K136+L136)+((M135+K136+L136)/100*$C$3/12)</f>
        <v>97749.6474889061</v>
      </c>
      <c r="N136" s="3">
        <f t="shared" si="19"/>
        <v>0.13350328262605052</v>
      </c>
      <c r="O136" s="3">
        <f t="shared" si="20"/>
        <v>1.6020393915126063</v>
      </c>
      <c r="P136" s="7">
        <f t="shared" si="23"/>
        <v>4.602039391512607</v>
      </c>
      <c r="R136" s="2">
        <v>500</v>
      </c>
      <c r="S136" s="17">
        <f aca="true" t="shared" si="25" ref="S136:S199">(S135+R136)+((S135+R136)/100*$C$4/12)</f>
        <v>98494.85372376637</v>
      </c>
    </row>
    <row r="137" spans="9:19" ht="15">
      <c r="I137" s="2">
        <f t="shared" si="18"/>
        <v>11</v>
      </c>
      <c r="J137" s="2">
        <v>132</v>
      </c>
      <c r="K137" s="2">
        <f t="shared" si="21"/>
        <v>500</v>
      </c>
      <c r="L137" s="2">
        <f t="shared" si="22"/>
        <v>130</v>
      </c>
      <c r="M137" s="17">
        <f t="shared" si="24"/>
        <v>98625.59660762837</v>
      </c>
      <c r="N137" s="3">
        <f t="shared" si="19"/>
        <v>0.13231599636495284</v>
      </c>
      <c r="O137" s="3">
        <f t="shared" si="20"/>
        <v>1.587791956379434</v>
      </c>
      <c r="P137" s="7">
        <f t="shared" si="23"/>
        <v>4.587791956379434</v>
      </c>
      <c r="R137" s="2">
        <v>500</v>
      </c>
      <c r="S137" s="17">
        <f t="shared" si="25"/>
        <v>99572.32370382168</v>
      </c>
    </row>
    <row r="138" spans="9:19" ht="15">
      <c r="I138" s="2">
        <f t="shared" si="18"/>
        <v>11</v>
      </c>
      <c r="J138" s="2">
        <v>133</v>
      </c>
      <c r="K138" s="2">
        <f t="shared" si="21"/>
        <v>500</v>
      </c>
      <c r="L138" s="2">
        <f t="shared" si="22"/>
        <v>130</v>
      </c>
      <c r="M138" s="17">
        <f t="shared" si="24"/>
        <v>99503.73559914743</v>
      </c>
      <c r="N138" s="3">
        <f t="shared" si="19"/>
        <v>0.13114675164537234</v>
      </c>
      <c r="O138" s="3">
        <f t="shared" si="20"/>
        <v>1.573761019744468</v>
      </c>
      <c r="P138" s="7">
        <f t="shared" si="23"/>
        <v>4.5737610197444685</v>
      </c>
      <c r="R138" s="2">
        <v>500</v>
      </c>
      <c r="S138" s="17">
        <f t="shared" si="25"/>
        <v>100656.0789254273</v>
      </c>
    </row>
    <row r="139" spans="9:19" ht="15">
      <c r="I139" s="2">
        <f t="shared" si="18"/>
        <v>11</v>
      </c>
      <c r="J139" s="2">
        <v>134</v>
      </c>
      <c r="K139" s="2">
        <f t="shared" si="21"/>
        <v>500</v>
      </c>
      <c r="L139" s="2">
        <f t="shared" si="22"/>
        <v>130</v>
      </c>
      <c r="M139" s="17">
        <f t="shared" si="24"/>
        <v>100384.0699381453</v>
      </c>
      <c r="N139" s="3">
        <f t="shared" si="19"/>
        <v>0.12999514390251268</v>
      </c>
      <c r="O139" s="3">
        <f t="shared" si="20"/>
        <v>1.5599417268301523</v>
      </c>
      <c r="P139" s="7">
        <f t="shared" si="23"/>
        <v>4.559941726830152</v>
      </c>
      <c r="R139" s="2">
        <v>500</v>
      </c>
      <c r="S139" s="17">
        <f t="shared" si="25"/>
        <v>101746.15605249228</v>
      </c>
    </row>
    <row r="140" spans="9:19" ht="15">
      <c r="I140" s="2">
        <f t="shared" si="18"/>
        <v>11</v>
      </c>
      <c r="J140" s="2">
        <v>135</v>
      </c>
      <c r="K140" s="2">
        <f t="shared" si="21"/>
        <v>500</v>
      </c>
      <c r="L140" s="2">
        <f t="shared" si="22"/>
        <v>130</v>
      </c>
      <c r="M140" s="17">
        <f t="shared" si="24"/>
        <v>101266.60511299067</v>
      </c>
      <c r="N140" s="3">
        <f t="shared" si="19"/>
        <v>0.1288607805768606</v>
      </c>
      <c r="O140" s="3">
        <f t="shared" si="20"/>
        <v>1.5463293669223273</v>
      </c>
      <c r="P140" s="7">
        <f t="shared" si="23"/>
        <v>4.546329366922327</v>
      </c>
      <c r="R140" s="2">
        <v>500</v>
      </c>
      <c r="S140" s="17">
        <f t="shared" si="25"/>
        <v>102842.59196279848</v>
      </c>
    </row>
    <row r="141" spans="9:19" ht="15">
      <c r="I141" s="2">
        <f t="shared" si="18"/>
        <v>11</v>
      </c>
      <c r="J141" s="2">
        <v>136</v>
      </c>
      <c r="K141" s="2">
        <f t="shared" si="21"/>
        <v>500</v>
      </c>
      <c r="L141" s="2">
        <f t="shared" si="22"/>
        <v>130</v>
      </c>
      <c r="M141" s="17">
        <f t="shared" si="24"/>
        <v>102151.34662577315</v>
      </c>
      <c r="N141" s="3">
        <f t="shared" si="19"/>
        <v>0.12774328067214388</v>
      </c>
      <c r="O141" s="3">
        <f t="shared" si="20"/>
        <v>1.5329193680657265</v>
      </c>
      <c r="P141" s="7">
        <f t="shared" si="23"/>
        <v>4.532919368065727</v>
      </c>
      <c r="R141" s="2">
        <v>500</v>
      </c>
      <c r="S141" s="17">
        <f t="shared" si="25"/>
        <v>103945.42374924815</v>
      </c>
    </row>
    <row r="142" spans="9:19" ht="15">
      <c r="I142" s="2">
        <f t="shared" si="18"/>
        <v>11</v>
      </c>
      <c r="J142" s="2">
        <v>137</v>
      </c>
      <c r="K142" s="2">
        <f t="shared" si="21"/>
        <v>500</v>
      </c>
      <c r="L142" s="2">
        <f t="shared" si="22"/>
        <v>130</v>
      </c>
      <c r="M142" s="17">
        <f t="shared" si="24"/>
        <v>103038.29999233758</v>
      </c>
      <c r="N142" s="3">
        <f t="shared" si="19"/>
        <v>0.12664227433267816</v>
      </c>
      <c r="O142" s="3">
        <f t="shared" si="20"/>
        <v>1.519707291992138</v>
      </c>
      <c r="P142" s="7">
        <f t="shared" si="23"/>
        <v>4.5197072919921375</v>
      </c>
      <c r="R142" s="2">
        <v>500</v>
      </c>
      <c r="S142" s="17">
        <f t="shared" si="25"/>
        <v>105054.68872111876</v>
      </c>
    </row>
    <row r="143" spans="9:19" ht="15">
      <c r="I143" s="2">
        <f t="shared" si="18"/>
        <v>11</v>
      </c>
      <c r="J143" s="2">
        <v>138</v>
      </c>
      <c r="K143" s="2">
        <f t="shared" si="21"/>
        <v>500</v>
      </c>
      <c r="L143" s="2">
        <f t="shared" si="22"/>
        <v>130</v>
      </c>
      <c r="M143" s="17">
        <f t="shared" si="24"/>
        <v>103927.47074231842</v>
      </c>
      <c r="N143" s="3">
        <f t="shared" si="19"/>
        <v>0.12555740243911745</v>
      </c>
      <c r="O143" s="3">
        <f t="shared" si="20"/>
        <v>1.5066888292694094</v>
      </c>
      <c r="P143" s="7">
        <f t="shared" si="23"/>
        <v>4.506688829269409</v>
      </c>
      <c r="R143" s="2">
        <v>500</v>
      </c>
      <c r="S143" s="17">
        <f t="shared" si="25"/>
        <v>106170.42440532528</v>
      </c>
    </row>
    <row r="144" spans="9:19" ht="15">
      <c r="I144" s="2">
        <f t="shared" si="18"/>
        <v>11</v>
      </c>
      <c r="J144" s="2">
        <v>139</v>
      </c>
      <c r="K144" s="2">
        <f t="shared" si="21"/>
        <v>500</v>
      </c>
      <c r="L144" s="2">
        <f t="shared" si="22"/>
        <v>130</v>
      </c>
      <c r="M144" s="17">
        <f t="shared" si="24"/>
        <v>104818.8644191742</v>
      </c>
      <c r="N144" s="3">
        <f t="shared" si="19"/>
        <v>0.12448831622168029</v>
      </c>
      <c r="O144" s="3">
        <f t="shared" si="20"/>
        <v>1.4938597946601635</v>
      </c>
      <c r="P144" s="7">
        <f t="shared" si="23"/>
        <v>4.493859794660164</v>
      </c>
      <c r="R144" s="2">
        <v>500</v>
      </c>
      <c r="S144" s="17">
        <f t="shared" si="25"/>
        <v>107292.66854768967</v>
      </c>
    </row>
    <row r="145" spans="9:19" ht="15">
      <c r="I145" s="2">
        <f t="shared" si="18"/>
        <v>11</v>
      </c>
      <c r="J145" s="2">
        <v>140</v>
      </c>
      <c r="K145" s="2">
        <f t="shared" si="21"/>
        <v>500</v>
      </c>
      <c r="L145" s="2">
        <f t="shared" si="22"/>
        <v>130</v>
      </c>
      <c r="M145" s="17">
        <f t="shared" si="24"/>
        <v>105712.48658022215</v>
      </c>
      <c r="N145" s="3">
        <f t="shared" si="19"/>
        <v>0.1234346768899764</v>
      </c>
      <c r="O145" s="3">
        <f t="shared" si="20"/>
        <v>1.481216122679717</v>
      </c>
      <c r="P145" s="7">
        <f t="shared" si="23"/>
        <v>4.481216122679717</v>
      </c>
      <c r="R145" s="2">
        <v>500</v>
      </c>
      <c r="S145" s="17">
        <f t="shared" si="25"/>
        <v>108421.45911421785</v>
      </c>
    </row>
    <row r="146" spans="9:19" ht="15">
      <c r="I146" s="2">
        <f t="shared" si="18"/>
        <v>11</v>
      </c>
      <c r="J146" s="2">
        <v>141</v>
      </c>
      <c r="K146" s="2">
        <f t="shared" si="21"/>
        <v>500</v>
      </c>
      <c r="L146" s="2">
        <f t="shared" si="22"/>
        <v>130</v>
      </c>
      <c r="M146" s="17">
        <f t="shared" si="24"/>
        <v>106608.3427966727</v>
      </c>
      <c r="N146" s="3">
        <f t="shared" si="19"/>
        <v>0.12239615527860859</v>
      </c>
      <c r="O146" s="3">
        <f t="shared" si="20"/>
        <v>1.468753863343303</v>
      </c>
      <c r="P146" s="7">
        <f t="shared" si="23"/>
        <v>4.468753863343303</v>
      </c>
      <c r="R146" s="2">
        <v>500</v>
      </c>
      <c r="S146" s="17">
        <f t="shared" si="25"/>
        <v>109556.83429238413</v>
      </c>
    </row>
    <row r="147" spans="9:19" ht="15">
      <c r="I147" s="2">
        <f t="shared" si="18"/>
        <v>11</v>
      </c>
      <c r="J147" s="2">
        <v>142</v>
      </c>
      <c r="K147" s="2">
        <f t="shared" si="21"/>
        <v>500</v>
      </c>
      <c r="L147" s="2">
        <f t="shared" si="22"/>
        <v>130</v>
      </c>
      <c r="M147" s="17">
        <f t="shared" si="24"/>
        <v>107506.43865366439</v>
      </c>
      <c r="N147" s="3">
        <f t="shared" si="19"/>
        <v>0.12137243150777087</v>
      </c>
      <c r="O147" s="3">
        <f t="shared" si="20"/>
        <v>1.4564691780932504</v>
      </c>
      <c r="P147" s="7">
        <f t="shared" si="23"/>
        <v>4.456469178093251</v>
      </c>
      <c r="R147" s="2">
        <v>500</v>
      </c>
      <c r="S147" s="17">
        <f t="shared" si="25"/>
        <v>110698.83249242304</v>
      </c>
    </row>
    <row r="148" spans="9:19" ht="15">
      <c r="I148" s="2">
        <f t="shared" si="18"/>
        <v>11</v>
      </c>
      <c r="J148" s="2">
        <v>143</v>
      </c>
      <c r="K148" s="2">
        <f t="shared" si="21"/>
        <v>500</v>
      </c>
      <c r="L148" s="2">
        <f t="shared" si="22"/>
        <v>130</v>
      </c>
      <c r="M148" s="17">
        <f t="shared" si="24"/>
        <v>108406.77975029855</v>
      </c>
      <c r="N148" s="3">
        <f t="shared" si="19"/>
        <v>0.12036319465810792</v>
      </c>
      <c r="O148" s="3">
        <f t="shared" si="20"/>
        <v>1.4443583358972951</v>
      </c>
      <c r="P148" s="7">
        <f t="shared" si="23"/>
        <v>4.444358335897295</v>
      </c>
      <c r="R148" s="2">
        <v>500</v>
      </c>
      <c r="S148" s="17">
        <f t="shared" si="25"/>
        <v>111847.49234862885</v>
      </c>
    </row>
    <row r="149" spans="9:19" ht="15">
      <c r="I149" s="2">
        <f t="shared" si="18"/>
        <v>12</v>
      </c>
      <c r="J149" s="2">
        <v>144</v>
      </c>
      <c r="K149" s="2">
        <f t="shared" si="21"/>
        <v>500</v>
      </c>
      <c r="L149" s="2">
        <f t="shared" si="22"/>
        <v>130</v>
      </c>
      <c r="M149" s="17">
        <f t="shared" si="24"/>
        <v>109309.37169967429</v>
      </c>
      <c r="N149" s="3">
        <f t="shared" si="19"/>
        <v>0.11936814245914164</v>
      </c>
      <c r="O149" s="3">
        <f t="shared" si="20"/>
        <v>1.4324177095096997</v>
      </c>
      <c r="P149" s="7">
        <f t="shared" si="23"/>
        <v>4.4324177095097</v>
      </c>
      <c r="R149" s="2">
        <v>500</v>
      </c>
      <c r="S149" s="17">
        <f t="shared" si="25"/>
        <v>113002.85272066251</v>
      </c>
    </row>
    <row r="150" spans="9:19" ht="15">
      <c r="I150" s="2">
        <f t="shared" si="18"/>
        <v>12</v>
      </c>
      <c r="J150" s="2">
        <v>145</v>
      </c>
      <c r="K150" s="2">
        <f t="shared" si="21"/>
        <v>500</v>
      </c>
      <c r="L150" s="2">
        <f t="shared" si="22"/>
        <v>130</v>
      </c>
      <c r="M150" s="17">
        <f t="shared" si="24"/>
        <v>110214.22012892348</v>
      </c>
      <c r="N150" s="3">
        <f t="shared" si="19"/>
        <v>0.11838698099060847</v>
      </c>
      <c r="O150" s="3">
        <f t="shared" si="20"/>
        <v>1.4206437718873017</v>
      </c>
      <c r="P150" s="7">
        <f t="shared" si="23"/>
        <v>4.420643771887302</v>
      </c>
      <c r="R150" s="2">
        <v>500</v>
      </c>
      <c r="S150" s="17">
        <f t="shared" si="25"/>
        <v>114164.95269486638</v>
      </c>
    </row>
    <row r="151" spans="9:19" ht="15">
      <c r="I151" s="2">
        <f t="shared" si="18"/>
        <v>12</v>
      </c>
      <c r="J151" s="2">
        <v>146</v>
      </c>
      <c r="K151" s="2">
        <f t="shared" si="21"/>
        <v>500</v>
      </c>
      <c r="L151" s="2">
        <f t="shared" si="22"/>
        <v>130</v>
      </c>
      <c r="M151" s="17">
        <f t="shared" si="24"/>
        <v>111121.33067924579</v>
      </c>
      <c r="N151" s="3">
        <f t="shared" si="19"/>
        <v>0.11741942439608821</v>
      </c>
      <c r="O151" s="3">
        <f t="shared" si="20"/>
        <v>1.4090330927530585</v>
      </c>
      <c r="P151" s="7">
        <f t="shared" si="23"/>
        <v>4.4090330927530585</v>
      </c>
      <c r="R151" s="2">
        <v>500</v>
      </c>
      <c r="S151" s="17">
        <f t="shared" si="25"/>
        <v>115333.83158558643</v>
      </c>
    </row>
    <row r="152" spans="9:19" ht="15">
      <c r="I152" s="2">
        <f t="shared" si="18"/>
        <v>12</v>
      </c>
      <c r="J152" s="2">
        <v>147</v>
      </c>
      <c r="K152" s="2">
        <f t="shared" si="21"/>
        <v>500</v>
      </c>
      <c r="L152" s="2">
        <f t="shared" si="22"/>
        <v>130</v>
      </c>
      <c r="M152" s="17">
        <f t="shared" si="24"/>
        <v>112030.7090059439</v>
      </c>
      <c r="N152" s="3">
        <f t="shared" si="19"/>
        <v>0.11646519460833792</v>
      </c>
      <c r="O152" s="3">
        <f t="shared" si="20"/>
        <v>1.397582335300055</v>
      </c>
      <c r="P152" s="7">
        <f t="shared" si="23"/>
        <v>4.397582335300055</v>
      </c>
      <c r="R152" s="2">
        <v>500</v>
      </c>
      <c r="S152" s="17">
        <f t="shared" si="25"/>
        <v>116509.52893650235</v>
      </c>
    </row>
    <row r="153" spans="9:19" ht="15">
      <c r="I153" s="2">
        <f t="shared" si="18"/>
        <v>12</v>
      </c>
      <c r="J153" s="2">
        <v>148</v>
      </c>
      <c r="K153" s="2">
        <f t="shared" si="21"/>
        <v>500</v>
      </c>
      <c r="L153" s="2">
        <f t="shared" si="22"/>
        <v>130</v>
      </c>
      <c r="M153" s="17">
        <f t="shared" si="24"/>
        <v>112942.36077845877</v>
      </c>
      <c r="N153" s="3">
        <f t="shared" si="19"/>
        <v>0.11552402108577611</v>
      </c>
      <c r="O153" s="3">
        <f t="shared" si="20"/>
        <v>1.3862882530293135</v>
      </c>
      <c r="P153" s="7">
        <f t="shared" si="23"/>
        <v>4.3862882530293135</v>
      </c>
      <c r="R153" s="2">
        <v>500</v>
      </c>
      <c r="S153" s="17">
        <f t="shared" si="25"/>
        <v>117692.08452196528</v>
      </c>
    </row>
    <row r="154" spans="9:19" ht="15">
      <c r="I154" s="2">
        <f t="shared" si="18"/>
        <v>12</v>
      </c>
      <c r="J154" s="2">
        <v>149</v>
      </c>
      <c r="K154" s="2">
        <f t="shared" si="21"/>
        <v>500</v>
      </c>
      <c r="L154" s="2">
        <f t="shared" si="22"/>
        <v>130</v>
      </c>
      <c r="M154" s="17">
        <f t="shared" si="24"/>
        <v>113856.29168040492</v>
      </c>
      <c r="N154" s="3">
        <f t="shared" si="19"/>
        <v>0.1145956405595936</v>
      </c>
      <c r="O154" s="3">
        <f t="shared" si="20"/>
        <v>1.3751476867151233</v>
      </c>
      <c r="P154" s="7">
        <f t="shared" si="23"/>
        <v>4.375147686715123</v>
      </c>
      <c r="R154" s="2">
        <v>500</v>
      </c>
      <c r="S154" s="17">
        <f t="shared" si="25"/>
        <v>118881.53834834341</v>
      </c>
    </row>
    <row r="155" spans="9:19" ht="15">
      <c r="I155" s="2">
        <f t="shared" si="18"/>
        <v>12</v>
      </c>
      <c r="J155" s="2">
        <v>150</v>
      </c>
      <c r="K155" s="2">
        <f t="shared" si="21"/>
        <v>500</v>
      </c>
      <c r="L155" s="2">
        <f t="shared" si="22"/>
        <v>130</v>
      </c>
      <c r="M155" s="17">
        <f t="shared" si="24"/>
        <v>114772.50740960593</v>
      </c>
      <c r="N155" s="3">
        <f t="shared" si="19"/>
        <v>0.11367979679099341</v>
      </c>
      <c r="O155" s="3">
        <f t="shared" si="20"/>
        <v>1.364157561491921</v>
      </c>
      <c r="P155" s="7">
        <f t="shared" si="23"/>
        <v>4.364157561491921</v>
      </c>
      <c r="R155" s="2">
        <v>500</v>
      </c>
      <c r="S155" s="17">
        <f t="shared" si="25"/>
        <v>120077.93065537541</v>
      </c>
    </row>
    <row r="156" spans="9:19" ht="15">
      <c r="I156" s="2">
        <f t="shared" si="18"/>
        <v>12</v>
      </c>
      <c r="J156" s="2">
        <v>151</v>
      </c>
      <c r="K156" s="2">
        <f t="shared" si="21"/>
        <v>500</v>
      </c>
      <c r="L156" s="2">
        <f t="shared" si="22"/>
        <v>130</v>
      </c>
      <c r="M156" s="17">
        <f t="shared" si="24"/>
        <v>115691.01367812994</v>
      </c>
      <c r="N156" s="3">
        <f t="shared" si="19"/>
        <v>0.1127762403380902</v>
      </c>
      <c r="O156" s="3">
        <f t="shared" si="20"/>
        <v>1.3533148840570823</v>
      </c>
      <c r="P156" s="7">
        <f t="shared" si="23"/>
        <v>4.353314884057083</v>
      </c>
      <c r="R156" s="2">
        <v>500</v>
      </c>
      <c r="S156" s="17">
        <f t="shared" si="25"/>
        <v>121281.30191753177</v>
      </c>
    </row>
    <row r="157" spans="9:19" ht="15">
      <c r="I157" s="2">
        <f t="shared" si="18"/>
        <v>12</v>
      </c>
      <c r="J157" s="2">
        <v>152</v>
      </c>
      <c r="K157" s="2">
        <f t="shared" si="21"/>
        <v>500</v>
      </c>
      <c r="L157" s="2">
        <f t="shared" si="22"/>
        <v>130</v>
      </c>
      <c r="M157" s="17">
        <f t="shared" si="24"/>
        <v>116611.81621232526</v>
      </c>
      <c r="N157" s="3">
        <f t="shared" si="19"/>
        <v>0.11188472833202355</v>
      </c>
      <c r="O157" s="3">
        <f t="shared" si="20"/>
        <v>1.3426167399842825</v>
      </c>
      <c r="P157" s="7">
        <f t="shared" si="23"/>
        <v>4.342616739984282</v>
      </c>
      <c r="R157" s="2">
        <v>500</v>
      </c>
      <c r="S157" s="17">
        <f t="shared" si="25"/>
        <v>122491.69284538404</v>
      </c>
    </row>
    <row r="158" spans="9:19" ht="15">
      <c r="I158" s="2">
        <f t="shared" si="18"/>
        <v>12</v>
      </c>
      <c r="J158" s="2">
        <v>153</v>
      </c>
      <c r="K158" s="2">
        <f t="shared" si="21"/>
        <v>500</v>
      </c>
      <c r="L158" s="2">
        <f t="shared" si="22"/>
        <v>130</v>
      </c>
      <c r="M158" s="17">
        <f t="shared" si="24"/>
        <v>117534.92075285607</v>
      </c>
      <c r="N158" s="3">
        <f t="shared" si="19"/>
        <v>0.11100502426186294</v>
      </c>
      <c r="O158" s="3">
        <f t="shared" si="20"/>
        <v>1.3320602911423554</v>
      </c>
      <c r="P158" s="7">
        <f t="shared" si="23"/>
        <v>4.332060291142355</v>
      </c>
      <c r="R158" s="2">
        <v>500</v>
      </c>
      <c r="S158" s="17">
        <f t="shared" si="25"/>
        <v>123709.14438698211</v>
      </c>
    </row>
    <row r="159" spans="9:19" ht="15">
      <c r="I159" s="2">
        <f t="shared" si="18"/>
        <v>12</v>
      </c>
      <c r="J159" s="2">
        <v>154</v>
      </c>
      <c r="K159" s="2">
        <f t="shared" si="21"/>
        <v>500</v>
      </c>
      <c r="L159" s="2">
        <f t="shared" si="22"/>
        <v>130</v>
      </c>
      <c r="M159" s="17">
        <f t="shared" si="24"/>
        <v>118460.3330547382</v>
      </c>
      <c r="N159" s="3">
        <f t="shared" si="19"/>
        <v>0.11013689776790436</v>
      </c>
      <c r="O159" s="3">
        <f t="shared" si="20"/>
        <v>1.3216427732148524</v>
      </c>
      <c r="P159" s="7">
        <f t="shared" si="23"/>
        <v>4.321642773214853</v>
      </c>
      <c r="R159" s="2">
        <v>500</v>
      </c>
      <c r="S159" s="17">
        <f t="shared" si="25"/>
        <v>124933.6977292395</v>
      </c>
    </row>
    <row r="160" spans="9:19" ht="15">
      <c r="I160" s="2">
        <f t="shared" si="18"/>
        <v>12</v>
      </c>
      <c r="J160" s="2">
        <v>155</v>
      </c>
      <c r="K160" s="2">
        <f t="shared" si="21"/>
        <v>500</v>
      </c>
      <c r="L160" s="2">
        <f t="shared" si="22"/>
        <v>130</v>
      </c>
      <c r="M160" s="17">
        <f t="shared" si="24"/>
        <v>119388.05888737505</v>
      </c>
      <c r="N160" s="3">
        <f t="shared" si="19"/>
        <v>0.10928012444297884</v>
      </c>
      <c r="O160" s="3">
        <f t="shared" si="20"/>
        <v>1.311361493315746</v>
      </c>
      <c r="P160" s="7">
        <f t="shared" si="23"/>
        <v>4.311361493315746</v>
      </c>
      <c r="R160" s="2">
        <v>500</v>
      </c>
      <c r="S160" s="17">
        <f t="shared" si="25"/>
        <v>126165.39429932673</v>
      </c>
    </row>
    <row r="161" spans="9:19" ht="15">
      <c r="I161" s="2">
        <f t="shared" si="18"/>
        <v>13</v>
      </c>
      <c r="J161" s="2">
        <v>156</v>
      </c>
      <c r="K161" s="2">
        <f t="shared" si="21"/>
        <v>500</v>
      </c>
      <c r="L161" s="2">
        <f t="shared" si="22"/>
        <v>130</v>
      </c>
      <c r="M161" s="17">
        <f t="shared" si="24"/>
        <v>120318.10403459349</v>
      </c>
      <c r="N161" s="3">
        <f t="shared" si="19"/>
        <v>0.10843448564141343</v>
      </c>
      <c r="O161" s="3">
        <f t="shared" si="20"/>
        <v>1.3012138276969611</v>
      </c>
      <c r="P161" s="7">
        <f t="shared" si="23"/>
        <v>4.301213827696961</v>
      </c>
      <c r="R161" s="2">
        <v>500</v>
      </c>
      <c r="S161" s="17">
        <f t="shared" si="25"/>
        <v>127404.2757660728</v>
      </c>
    </row>
    <row r="162" spans="9:19" ht="15">
      <c r="I162" s="2">
        <f t="shared" si="18"/>
        <v>13</v>
      </c>
      <c r="J162" s="2">
        <v>157</v>
      </c>
      <c r="K162" s="2">
        <f t="shared" si="21"/>
        <v>500</v>
      </c>
      <c r="L162" s="2">
        <f t="shared" si="22"/>
        <v>130</v>
      </c>
      <c r="M162" s="17">
        <f t="shared" si="24"/>
        <v>121250.47429467997</v>
      </c>
      <c r="N162" s="3">
        <f t="shared" si="19"/>
        <v>0.1075997682953024</v>
      </c>
      <c r="O162" s="3">
        <f t="shared" si="20"/>
        <v>1.291197219543629</v>
      </c>
      <c r="P162" s="7">
        <f t="shared" si="23"/>
        <v>4.291197219543629</v>
      </c>
      <c r="R162" s="2">
        <v>500</v>
      </c>
      <c r="S162" s="17">
        <f t="shared" si="25"/>
        <v>128650.38404137488</v>
      </c>
    </row>
    <row r="163" spans="9:19" ht="15">
      <c r="I163" s="2">
        <f t="shared" si="18"/>
        <v>13</v>
      </c>
      <c r="J163" s="2">
        <v>158</v>
      </c>
      <c r="K163" s="2">
        <f t="shared" si="21"/>
        <v>500</v>
      </c>
      <c r="L163" s="2">
        <f t="shared" si="22"/>
        <v>130</v>
      </c>
      <c r="M163" s="17">
        <f t="shared" si="24"/>
        <v>122185.17548041667</v>
      </c>
      <c r="N163" s="3">
        <f t="shared" si="19"/>
        <v>0.10677576473776455</v>
      </c>
      <c r="O163" s="3">
        <f t="shared" si="20"/>
        <v>1.2813091768531746</v>
      </c>
      <c r="P163" s="7">
        <f t="shared" si="23"/>
        <v>4.281309176853174</v>
      </c>
      <c r="R163" s="2">
        <v>500</v>
      </c>
      <c r="S163" s="17">
        <f t="shared" si="25"/>
        <v>129903.76128161624</v>
      </c>
    </row>
    <row r="164" spans="9:19" ht="15">
      <c r="I164" s="2">
        <f t="shared" si="18"/>
        <v>13</v>
      </c>
      <c r="J164" s="2">
        <v>159</v>
      </c>
      <c r="K164" s="2">
        <f t="shared" si="21"/>
        <v>500</v>
      </c>
      <c r="L164" s="2">
        <f t="shared" si="22"/>
        <v>130</v>
      </c>
      <c r="M164" s="17">
        <f t="shared" si="24"/>
        <v>123122.21341911772</v>
      </c>
      <c r="N164" s="3">
        <f t="shared" si="19"/>
        <v>0.10596227253287904</v>
      </c>
      <c r="O164" s="3">
        <f t="shared" si="20"/>
        <v>1.2715472703945485</v>
      </c>
      <c r="P164" s="7">
        <f t="shared" si="23"/>
        <v>4.2715472703945485</v>
      </c>
      <c r="R164" s="2">
        <v>500</v>
      </c>
      <c r="S164" s="17">
        <f t="shared" si="25"/>
        <v>131164.44988909233</v>
      </c>
    </row>
    <row r="165" spans="9:19" ht="15">
      <c r="I165" s="2">
        <f t="shared" si="18"/>
        <v>13</v>
      </c>
      <c r="J165" s="2">
        <v>160</v>
      </c>
      <c r="K165" s="2">
        <f t="shared" si="21"/>
        <v>500</v>
      </c>
      <c r="L165" s="2">
        <f t="shared" si="22"/>
        <v>130</v>
      </c>
      <c r="M165" s="17">
        <f t="shared" si="24"/>
        <v>124061.59395266551</v>
      </c>
      <c r="N165" s="3">
        <f t="shared" si="19"/>
        <v>0.10515909431200653</v>
      </c>
      <c r="O165" s="3">
        <f t="shared" si="20"/>
        <v>1.2619091317440783</v>
      </c>
      <c r="P165" s="7">
        <f t="shared" si="23"/>
        <v>4.261909131744078</v>
      </c>
      <c r="R165" s="2">
        <v>500</v>
      </c>
      <c r="S165" s="17">
        <f t="shared" si="25"/>
        <v>132432.49251344538</v>
      </c>
    </row>
    <row r="166" spans="9:19" ht="15">
      <c r="I166" s="2">
        <f t="shared" si="18"/>
        <v>13</v>
      </c>
      <c r="J166" s="2">
        <v>161</v>
      </c>
      <c r="K166" s="2">
        <f t="shared" si="21"/>
        <v>500</v>
      </c>
      <c r="L166" s="2">
        <f t="shared" si="22"/>
        <v>130</v>
      </c>
      <c r="M166" s="17">
        <f t="shared" si="24"/>
        <v>125003.32293754717</v>
      </c>
      <c r="N166" s="3">
        <f t="shared" si="19"/>
        <v>0.10436603761621831</v>
      </c>
      <c r="O166" s="3">
        <f t="shared" si="20"/>
        <v>1.2523924513946196</v>
      </c>
      <c r="P166" s="7">
        <f t="shared" si="23"/>
        <v>4.25239245139462</v>
      </c>
      <c r="R166" s="2">
        <v>500</v>
      </c>
      <c r="S166" s="17">
        <f t="shared" si="25"/>
        <v>133707.93205310716</v>
      </c>
    </row>
    <row r="167" spans="9:19" ht="15">
      <c r="I167" s="2">
        <f t="shared" si="18"/>
        <v>13</v>
      </c>
      <c r="J167" s="2">
        <v>162</v>
      </c>
      <c r="K167" s="2">
        <f t="shared" si="21"/>
        <v>500</v>
      </c>
      <c r="L167" s="2">
        <f t="shared" si="22"/>
        <v>130</v>
      </c>
      <c r="M167" s="17">
        <f t="shared" si="24"/>
        <v>125947.40624489104</v>
      </c>
      <c r="N167" s="3">
        <f t="shared" si="19"/>
        <v>0.10358291474456852</v>
      </c>
      <c r="O167" s="3">
        <f t="shared" si="20"/>
        <v>1.2429949769348223</v>
      </c>
      <c r="P167" s="7">
        <f t="shared" si="23"/>
        <v>4.242994976934822</v>
      </c>
      <c r="R167" s="2">
        <v>500</v>
      </c>
      <c r="S167" s="17">
        <f t="shared" si="25"/>
        <v>134990.81165675027</v>
      </c>
    </row>
    <row r="168" spans="9:19" ht="15">
      <c r="I168" s="2">
        <f t="shared" si="18"/>
        <v>13</v>
      </c>
      <c r="J168" s="2">
        <v>163</v>
      </c>
      <c r="K168" s="2">
        <f t="shared" si="21"/>
        <v>500</v>
      </c>
      <c r="L168" s="2">
        <f t="shared" si="22"/>
        <v>130</v>
      </c>
      <c r="M168" s="17">
        <f t="shared" si="24"/>
        <v>126893.84976050328</v>
      </c>
      <c r="N168" s="3">
        <f t="shared" si="19"/>
        <v>0.10280954260795878</v>
      </c>
      <c r="O168" s="3">
        <f t="shared" si="20"/>
        <v>1.2337145112955055</v>
      </c>
      <c r="P168" s="7">
        <f t="shared" si="23"/>
        <v>4.2337145112955055</v>
      </c>
      <c r="R168" s="2">
        <v>500</v>
      </c>
      <c r="S168" s="17">
        <f t="shared" si="25"/>
        <v>136281.17472474798</v>
      </c>
    </row>
    <row r="169" spans="9:19" ht="15">
      <c r="I169" s="2">
        <f t="shared" si="18"/>
        <v>13</v>
      </c>
      <c r="J169" s="2">
        <v>164</v>
      </c>
      <c r="K169" s="2">
        <f t="shared" si="21"/>
        <v>500</v>
      </c>
      <c r="L169" s="2">
        <f t="shared" si="22"/>
        <v>130</v>
      </c>
      <c r="M169" s="17">
        <f t="shared" si="24"/>
        <v>127842.65938490453</v>
      </c>
      <c r="N169" s="3">
        <f t="shared" si="19"/>
        <v>0.10204574258835587</v>
      </c>
      <c r="O169" s="3">
        <f t="shared" si="20"/>
        <v>1.2245489110602705</v>
      </c>
      <c r="P169" s="7">
        <f t="shared" si="23"/>
        <v>4.22454891106027</v>
      </c>
      <c r="R169" s="2">
        <v>500</v>
      </c>
      <c r="S169" s="17">
        <f t="shared" si="25"/>
        <v>137579.06491064234</v>
      </c>
    </row>
    <row r="170" spans="9:19" ht="15">
      <c r="I170" s="2">
        <f t="shared" si="18"/>
        <v>13</v>
      </c>
      <c r="J170" s="2">
        <v>165</v>
      </c>
      <c r="K170" s="2">
        <f t="shared" si="21"/>
        <v>500</v>
      </c>
      <c r="L170" s="2">
        <f t="shared" si="22"/>
        <v>130</v>
      </c>
      <c r="M170" s="17">
        <f t="shared" si="24"/>
        <v>128793.84103336679</v>
      </c>
      <c r="N170" s="3">
        <f t="shared" si="19"/>
        <v>0.10129134040313521</v>
      </c>
      <c r="O170" s="3">
        <f t="shared" si="20"/>
        <v>1.2154960848376226</v>
      </c>
      <c r="P170" s="7">
        <f t="shared" si="23"/>
        <v>4.215496084837623</v>
      </c>
      <c r="R170" s="2">
        <v>500</v>
      </c>
      <c r="S170" s="17">
        <f t="shared" si="25"/>
        <v>138884.5261226211</v>
      </c>
    </row>
    <row r="171" spans="9:19" ht="15">
      <c r="I171" s="2">
        <f t="shared" si="18"/>
        <v>13</v>
      </c>
      <c r="J171" s="2">
        <v>166</v>
      </c>
      <c r="K171" s="2">
        <f t="shared" si="21"/>
        <v>500</v>
      </c>
      <c r="L171" s="2">
        <f t="shared" si="22"/>
        <v>130</v>
      </c>
      <c r="M171" s="17">
        <f t="shared" si="24"/>
        <v>129747.40063595021</v>
      </c>
      <c r="N171" s="3">
        <f t="shared" si="19"/>
        <v>0.10054616597433359</v>
      </c>
      <c r="O171" s="3">
        <f t="shared" si="20"/>
        <v>1.2065539916920032</v>
      </c>
      <c r="P171" s="7">
        <f t="shared" si="23"/>
        <v>4.206553991692003</v>
      </c>
      <c r="R171" s="2">
        <v>500</v>
      </c>
      <c r="S171" s="17">
        <f t="shared" si="25"/>
        <v>140197.60252500305</v>
      </c>
    </row>
    <row r="172" spans="9:19" ht="15">
      <c r="I172" s="2">
        <f t="shared" si="18"/>
        <v>13</v>
      </c>
      <c r="J172" s="2">
        <v>167</v>
      </c>
      <c r="K172" s="2">
        <f t="shared" si="21"/>
        <v>500</v>
      </c>
      <c r="L172" s="2">
        <f t="shared" si="22"/>
        <v>130</v>
      </c>
      <c r="M172" s="17">
        <f t="shared" si="24"/>
        <v>130703.34413754009</v>
      </c>
      <c r="N172" s="3">
        <f t="shared" si="19"/>
        <v>0.09981005330260548</v>
      </c>
      <c r="O172" s="3">
        <f t="shared" si="20"/>
        <v>1.1977206396312656</v>
      </c>
      <c r="P172" s="7">
        <f t="shared" si="23"/>
        <v>4.197720639631266</v>
      </c>
      <c r="R172" s="2">
        <v>500</v>
      </c>
      <c r="S172" s="17">
        <f t="shared" si="25"/>
        <v>141518.33853973224</v>
      </c>
    </row>
    <row r="173" spans="9:19" ht="15">
      <c r="I173" s="2">
        <f t="shared" si="18"/>
        <v>14</v>
      </c>
      <c r="J173" s="2">
        <v>168</v>
      </c>
      <c r="K173" s="2">
        <f t="shared" si="21"/>
        <v>500</v>
      </c>
      <c r="L173" s="2">
        <f t="shared" si="22"/>
        <v>130</v>
      </c>
      <c r="M173" s="17">
        <f t="shared" si="24"/>
        <v>131661.67749788394</v>
      </c>
      <c r="N173" s="3">
        <f t="shared" si="19"/>
        <v>0.09908284034568615</v>
      </c>
      <c r="O173" s="3">
        <f t="shared" si="20"/>
        <v>1.1889940841482338</v>
      </c>
      <c r="P173" s="7">
        <f t="shared" si="23"/>
        <v>4.188994084148234</v>
      </c>
      <c r="R173" s="2">
        <v>500</v>
      </c>
      <c r="S173" s="17">
        <f t="shared" si="25"/>
        <v>142846.7788478807</v>
      </c>
    </row>
    <row r="174" spans="9:19" ht="15">
      <c r="I174" s="2">
        <f t="shared" si="18"/>
        <v>14</v>
      </c>
      <c r="J174" s="2">
        <v>169</v>
      </c>
      <c r="K174" s="2">
        <f t="shared" si="21"/>
        <v>500</v>
      </c>
      <c r="L174" s="2">
        <f t="shared" si="22"/>
        <v>130</v>
      </c>
      <c r="M174" s="17">
        <f t="shared" si="24"/>
        <v>132622.40669162865</v>
      </c>
      <c r="N174" s="3">
        <f t="shared" si="19"/>
        <v>0.09836436890117518</v>
      </c>
      <c r="O174" s="3">
        <f t="shared" si="20"/>
        <v>1.1803724268141023</v>
      </c>
      <c r="P174" s="7">
        <f t="shared" si="23"/>
        <v>4.1803724268141025</v>
      </c>
      <c r="R174" s="2">
        <v>500</v>
      </c>
      <c r="S174" s="17">
        <f t="shared" si="25"/>
        <v>144182.96839116</v>
      </c>
    </row>
    <row r="175" spans="9:19" ht="15">
      <c r="I175" s="2">
        <f t="shared" si="18"/>
        <v>14</v>
      </c>
      <c r="J175" s="2">
        <v>170</v>
      </c>
      <c r="K175" s="2">
        <f t="shared" si="21"/>
        <v>500</v>
      </c>
      <c r="L175" s="2">
        <f t="shared" si="22"/>
        <v>130</v>
      </c>
      <c r="M175" s="17">
        <f t="shared" si="24"/>
        <v>133585.53770835773</v>
      </c>
      <c r="N175" s="3">
        <f t="shared" si="19"/>
        <v>0.09765448449346205</v>
      </c>
      <c r="O175" s="3">
        <f t="shared" si="20"/>
        <v>1.1718538139215446</v>
      </c>
      <c r="P175" s="7">
        <f t="shared" si="23"/>
        <v>4.171853813921545</v>
      </c>
      <c r="R175" s="2">
        <v>500</v>
      </c>
      <c r="S175" s="17">
        <f t="shared" si="25"/>
        <v>145526.95237344175</v>
      </c>
    </row>
    <row r="176" spans="9:19" ht="15">
      <c r="I176" s="2">
        <f t="shared" si="18"/>
        <v>14</v>
      </c>
      <c r="J176" s="2">
        <v>171</v>
      </c>
      <c r="K176" s="2">
        <f t="shared" si="21"/>
        <v>500</v>
      </c>
      <c r="L176" s="2">
        <f t="shared" si="22"/>
        <v>130</v>
      </c>
      <c r="M176" s="17">
        <f t="shared" si="24"/>
        <v>134551.07655262863</v>
      </c>
      <c r="N176" s="3">
        <f t="shared" si="19"/>
        <v>0.09695303626462387</v>
      </c>
      <c r="O176" s="3">
        <f t="shared" si="20"/>
        <v>1.1634364351754864</v>
      </c>
      <c r="P176" s="7">
        <f t="shared" si="23"/>
        <v>4.163436435175487</v>
      </c>
      <c r="R176" s="2">
        <v>500</v>
      </c>
      <c r="S176" s="17">
        <f t="shared" si="25"/>
        <v>146878.77626228682</v>
      </c>
    </row>
    <row r="177" spans="9:19" ht="15">
      <c r="I177" s="2">
        <f t="shared" si="18"/>
        <v>14</v>
      </c>
      <c r="J177" s="2">
        <v>172</v>
      </c>
      <c r="K177" s="2">
        <f t="shared" si="21"/>
        <v>500</v>
      </c>
      <c r="L177" s="2">
        <f t="shared" si="22"/>
        <v>130</v>
      </c>
      <c r="M177" s="17">
        <f t="shared" si="24"/>
        <v>135519.0292440102</v>
      </c>
      <c r="N177" s="3">
        <f t="shared" si="19"/>
        <v>0.09625987686913383</v>
      </c>
      <c r="O177" s="3">
        <f t="shared" si="20"/>
        <v>1.1551185224296059</v>
      </c>
      <c r="P177" s="7">
        <f t="shared" si="23"/>
        <v>4.155118522429606</v>
      </c>
      <c r="R177" s="2">
        <v>500</v>
      </c>
      <c r="S177" s="17">
        <f t="shared" si="25"/>
        <v>148238.48579048348</v>
      </c>
    </row>
    <row r="178" spans="9:19" ht="15">
      <c r="I178" s="2">
        <f t="shared" si="18"/>
        <v>14</v>
      </c>
      <c r="J178" s="2">
        <v>173</v>
      </c>
      <c r="K178" s="2">
        <f t="shared" si="21"/>
        <v>500</v>
      </c>
      <c r="L178" s="2">
        <f t="shared" si="22"/>
        <v>130</v>
      </c>
      <c r="M178" s="17">
        <f t="shared" si="24"/>
        <v>136489.4018171202</v>
      </c>
      <c r="N178" s="3">
        <f t="shared" si="19"/>
        <v>0.09557486237222557</v>
      </c>
      <c r="O178" s="3">
        <f t="shared" si="20"/>
        <v>1.1468983484667068</v>
      </c>
      <c r="P178" s="7">
        <f t="shared" si="23"/>
        <v>4.146898348466706</v>
      </c>
      <c r="R178" s="2">
        <v>500</v>
      </c>
      <c r="S178" s="17">
        <f t="shared" si="25"/>
        <v>149606.12695759462</v>
      </c>
    </row>
    <row r="179" spans="9:19" ht="15">
      <c r="I179" s="2">
        <f t="shared" si="18"/>
        <v>14</v>
      </c>
      <c r="J179" s="2">
        <v>174</v>
      </c>
      <c r="K179" s="2">
        <f t="shared" si="21"/>
        <v>500</v>
      </c>
      <c r="L179" s="2">
        <f t="shared" si="22"/>
        <v>130</v>
      </c>
      <c r="M179" s="17">
        <f t="shared" si="24"/>
        <v>137462.200321663</v>
      </c>
      <c r="N179" s="3">
        <f t="shared" si="19"/>
        <v>0.09489785215176645</v>
      </c>
      <c r="O179" s="3">
        <f t="shared" si="20"/>
        <v>1.1387742258211975</v>
      </c>
      <c r="P179" s="7">
        <f t="shared" si="23"/>
        <v>4.138774225821198</v>
      </c>
      <c r="R179" s="2">
        <v>500</v>
      </c>
      <c r="S179" s="17">
        <f t="shared" si="25"/>
        <v>150981.74603151393</v>
      </c>
    </row>
    <row r="180" spans="9:19" ht="15">
      <c r="I180" s="2">
        <f t="shared" si="18"/>
        <v>14</v>
      </c>
      <c r="J180" s="2">
        <v>175</v>
      </c>
      <c r="K180" s="2">
        <f t="shared" si="21"/>
        <v>500</v>
      </c>
      <c r="L180" s="2">
        <f t="shared" si="22"/>
        <v>130</v>
      </c>
      <c r="M180" s="17">
        <f t="shared" si="24"/>
        <v>138437.43082246714</v>
      </c>
      <c r="N180" s="3">
        <f t="shared" si="19"/>
        <v>0.09422870880349915</v>
      </c>
      <c r="O180" s="3">
        <f t="shared" si="20"/>
        <v>1.1307445056419898</v>
      </c>
      <c r="P180" s="7">
        <f t="shared" si="23"/>
        <v>4.13074450564199</v>
      </c>
      <c r="R180" s="2">
        <v>500</v>
      </c>
      <c r="S180" s="17">
        <f t="shared" si="25"/>
        <v>152365.3895500311</v>
      </c>
    </row>
    <row r="181" spans="9:19" ht="15">
      <c r="I181" s="2">
        <f t="shared" si="18"/>
        <v>14</v>
      </c>
      <c r="J181" s="2">
        <v>176</v>
      </c>
      <c r="K181" s="2">
        <f t="shared" si="21"/>
        <v>500</v>
      </c>
      <c r="L181" s="2">
        <f t="shared" si="22"/>
        <v>130</v>
      </c>
      <c r="M181" s="17">
        <f t="shared" si="24"/>
        <v>139415.09939952331</v>
      </c>
      <c r="N181" s="3">
        <f t="shared" si="19"/>
        <v>0.09356729804951748</v>
      </c>
      <c r="O181" s="3">
        <f t="shared" si="20"/>
        <v>1.1228075765942098</v>
      </c>
      <c r="P181" s="7">
        <f t="shared" si="23"/>
        <v>4.12280757659421</v>
      </c>
      <c r="R181" s="2">
        <v>500</v>
      </c>
      <c r="S181" s="17">
        <f t="shared" si="25"/>
        <v>153757.1043224063</v>
      </c>
    </row>
    <row r="182" spans="9:19" ht="15">
      <c r="I182" s="2">
        <f t="shared" si="18"/>
        <v>14</v>
      </c>
      <c r="J182" s="2">
        <v>177</v>
      </c>
      <c r="K182" s="2">
        <f t="shared" si="21"/>
        <v>500</v>
      </c>
      <c r="L182" s="2">
        <f t="shared" si="22"/>
        <v>130</v>
      </c>
      <c r="M182" s="17">
        <f t="shared" si="24"/>
        <v>140395.2121480221</v>
      </c>
      <c r="N182" s="3">
        <f t="shared" si="19"/>
        <v>0.09291348864984825</v>
      </c>
      <c r="O182" s="3">
        <f t="shared" si="20"/>
        <v>1.1149618637981789</v>
      </c>
      <c r="P182" s="7">
        <f t="shared" si="23"/>
        <v>4.114961863798179</v>
      </c>
      <c r="R182" s="2">
        <v>500</v>
      </c>
      <c r="S182" s="17">
        <f t="shared" si="25"/>
        <v>155156.93743095367</v>
      </c>
    </row>
    <row r="183" spans="9:19" ht="15">
      <c r="I183" s="2">
        <f t="shared" si="18"/>
        <v>14</v>
      </c>
      <c r="J183" s="2">
        <v>178</v>
      </c>
      <c r="K183" s="2">
        <f t="shared" si="21"/>
        <v>500</v>
      </c>
      <c r="L183" s="2">
        <f t="shared" si="22"/>
        <v>130</v>
      </c>
      <c r="M183" s="17">
        <f t="shared" si="24"/>
        <v>141377.77517839216</v>
      </c>
      <c r="N183" s="3">
        <f t="shared" si="19"/>
        <v>0.09226715231701714</v>
      </c>
      <c r="O183" s="3">
        <f t="shared" si="20"/>
        <v>1.1072058278042056</v>
      </c>
      <c r="P183" s="7">
        <f t="shared" si="23"/>
        <v>4.107205827804206</v>
      </c>
      <c r="R183" s="2">
        <v>500</v>
      </c>
      <c r="S183" s="17">
        <f t="shared" si="25"/>
        <v>156564.93623263424</v>
      </c>
    </row>
    <row r="184" spans="9:19" ht="15">
      <c r="I184" s="2">
        <f t="shared" si="18"/>
        <v>14</v>
      </c>
      <c r="J184" s="2">
        <v>179</v>
      </c>
      <c r="K184" s="2">
        <f t="shared" si="21"/>
        <v>500</v>
      </c>
      <c r="L184" s="2">
        <f t="shared" si="22"/>
        <v>130</v>
      </c>
      <c r="M184" s="17">
        <f t="shared" si="24"/>
        <v>142362.79461633813</v>
      </c>
      <c r="N184" s="3">
        <f t="shared" si="19"/>
        <v>0.09162816363348139</v>
      </c>
      <c r="O184" s="3">
        <f t="shared" si="20"/>
        <v>1.0995379636017768</v>
      </c>
      <c r="P184" s="7">
        <f t="shared" si="23"/>
        <v>4.099537963601777</v>
      </c>
      <c r="R184" s="2">
        <v>500</v>
      </c>
      <c r="S184" s="17">
        <f t="shared" si="25"/>
        <v>157981.14836065794</v>
      </c>
    </row>
    <row r="185" spans="9:19" ht="15">
      <c r="I185" s="2">
        <f t="shared" si="18"/>
        <v>15</v>
      </c>
      <c r="J185" s="2">
        <v>180</v>
      </c>
      <c r="K185" s="2">
        <f t="shared" si="21"/>
        <v>500</v>
      </c>
      <c r="L185" s="2">
        <f t="shared" si="22"/>
        <v>130</v>
      </c>
      <c r="M185" s="17">
        <f t="shared" si="24"/>
        <v>143350.27660287896</v>
      </c>
      <c r="N185" s="3">
        <f t="shared" si="19"/>
        <v>0.09099639997181806</v>
      </c>
      <c r="O185" s="3">
        <f t="shared" si="20"/>
        <v>1.0919567996618167</v>
      </c>
      <c r="P185" s="7">
        <f t="shared" si="23"/>
        <v>4.0919567996618165</v>
      </c>
      <c r="R185" s="2">
        <v>500</v>
      </c>
      <c r="S185" s="17">
        <f t="shared" si="25"/>
        <v>159405.62172609512</v>
      </c>
    </row>
    <row r="186" spans="9:19" ht="15">
      <c r="I186" s="2">
        <f t="shared" si="18"/>
        <v>15</v>
      </c>
      <c r="J186" s="2">
        <v>181</v>
      </c>
      <c r="K186" s="2">
        <f t="shared" si="21"/>
        <v>500</v>
      </c>
      <c r="L186" s="2">
        <f t="shared" si="22"/>
        <v>130</v>
      </c>
      <c r="M186" s="17">
        <f t="shared" si="24"/>
        <v>144340.22729438616</v>
      </c>
      <c r="N186" s="3">
        <f t="shared" si="19"/>
        <v>0.09037174141756098</v>
      </c>
      <c r="O186" s="3">
        <f t="shared" si="20"/>
        <v>1.0844608970107317</v>
      </c>
      <c r="P186" s="7">
        <f t="shared" si="23"/>
        <v>4.0844608970107315</v>
      </c>
      <c r="R186" s="2">
        <v>500</v>
      </c>
      <c r="S186" s="17">
        <f t="shared" si="25"/>
        <v>160838.40451949736</v>
      </c>
    </row>
    <row r="187" spans="9:19" ht="15">
      <c r="I187" s="2">
        <f t="shared" si="18"/>
        <v>15</v>
      </c>
      <c r="J187" s="2">
        <v>182</v>
      </c>
      <c r="K187" s="2">
        <f t="shared" si="21"/>
        <v>500</v>
      </c>
      <c r="L187" s="2">
        <f t="shared" si="22"/>
        <v>130</v>
      </c>
      <c r="M187" s="17">
        <f t="shared" si="24"/>
        <v>145332.65286262214</v>
      </c>
      <c r="N187" s="3">
        <f t="shared" si="19"/>
        <v>0.08975407069458434</v>
      </c>
      <c r="O187" s="3">
        <f t="shared" si="20"/>
        <v>1.077048848335012</v>
      </c>
      <c r="P187" s="7">
        <f t="shared" si="23"/>
        <v>4.0770488483350125</v>
      </c>
      <c r="R187" s="2">
        <v>500</v>
      </c>
      <c r="S187" s="17">
        <f t="shared" si="25"/>
        <v>162279.54521252777</v>
      </c>
    </row>
    <row r="188" spans="9:19" ht="15">
      <c r="I188" s="2">
        <f t="shared" si="18"/>
        <v>15</v>
      </c>
      <c r="J188" s="2">
        <v>183</v>
      </c>
      <c r="K188" s="2">
        <f t="shared" si="21"/>
        <v>500</v>
      </c>
      <c r="L188" s="2">
        <f t="shared" si="22"/>
        <v>130</v>
      </c>
      <c r="M188" s="17">
        <f t="shared" si="24"/>
        <v>146327.5594947787</v>
      </c>
      <c r="N188" s="3">
        <f t="shared" si="19"/>
        <v>0.08914327309293558</v>
      </c>
      <c r="O188" s="3">
        <f t="shared" si="20"/>
        <v>1.069719277115227</v>
      </c>
      <c r="P188" s="7">
        <f t="shared" si="23"/>
        <v>4.069719277115227</v>
      </c>
      <c r="R188" s="2">
        <v>500</v>
      </c>
      <c r="S188" s="17">
        <f t="shared" si="25"/>
        <v>163729.09255960083</v>
      </c>
    </row>
    <row r="189" spans="9:19" ht="15">
      <c r="I189" s="2">
        <f t="shared" si="18"/>
        <v>15</v>
      </c>
      <c r="J189" s="2">
        <v>184</v>
      </c>
      <c r="K189" s="2">
        <f t="shared" si="21"/>
        <v>500</v>
      </c>
      <c r="L189" s="2">
        <f t="shared" si="22"/>
        <v>130</v>
      </c>
      <c r="M189" s="17">
        <f t="shared" si="24"/>
        <v>147324.95339351564</v>
      </c>
      <c r="N189" s="3">
        <f t="shared" si="19"/>
        <v>0.0885392363990242</v>
      </c>
      <c r="O189" s="3">
        <f t="shared" si="20"/>
        <v>1.0624708367882905</v>
      </c>
      <c r="P189" s="7">
        <f t="shared" si="23"/>
        <v>4.0624708367882905</v>
      </c>
      <c r="R189" s="2">
        <v>500</v>
      </c>
      <c r="S189" s="17">
        <f t="shared" si="25"/>
        <v>165187.09559953184</v>
      </c>
    </row>
    <row r="190" spans="9:19" ht="15">
      <c r="I190" s="2">
        <f aca="true" t="shared" si="26" ref="I190:I253">FLOOR(J190/12,1)</f>
        <v>15</v>
      </c>
      <c r="J190" s="2">
        <v>185</v>
      </c>
      <c r="K190" s="2">
        <f t="shared" si="21"/>
        <v>500</v>
      </c>
      <c r="L190" s="2">
        <f t="shared" si="22"/>
        <v>130</v>
      </c>
      <c r="M190" s="17">
        <f t="shared" si="24"/>
        <v>148324.84077699942</v>
      </c>
      <c r="N190" s="3">
        <f aca="true" t="shared" si="27" ref="N190:N253">L190/((M189+K190)/100)</f>
        <v>0.0879418508280771</v>
      </c>
      <c r="O190" s="3">
        <f aca="true" t="shared" si="28" ref="O190:O253">N190*12</f>
        <v>1.0553022099369251</v>
      </c>
      <c r="P190" s="7">
        <f t="shared" si="23"/>
        <v>4.055302209936925</v>
      </c>
      <c r="R190" s="2">
        <v>500</v>
      </c>
      <c r="S190" s="17">
        <f t="shared" si="25"/>
        <v>166653.60365719578</v>
      </c>
    </row>
    <row r="191" spans="9:19" ht="15">
      <c r="I191" s="2">
        <f t="shared" si="26"/>
        <v>15</v>
      </c>
      <c r="J191" s="2">
        <v>186</v>
      </c>
      <c r="K191" s="2">
        <f t="shared" si="21"/>
        <v>500</v>
      </c>
      <c r="L191" s="2">
        <f t="shared" si="22"/>
        <v>130</v>
      </c>
      <c r="M191" s="17">
        <f t="shared" si="24"/>
        <v>149327.22787894192</v>
      </c>
      <c r="N191" s="3">
        <f t="shared" si="27"/>
        <v>0.08735100895877541</v>
      </c>
      <c r="O191" s="3">
        <f t="shared" si="28"/>
        <v>1.048212107505305</v>
      </c>
      <c r="P191" s="7">
        <f t="shared" si="23"/>
        <v>4.0482121075053055</v>
      </c>
      <c r="R191" s="2">
        <v>500</v>
      </c>
      <c r="S191" s="17">
        <f t="shared" si="25"/>
        <v>168128.66634519608</v>
      </c>
    </row>
    <row r="192" spans="9:19" ht="15">
      <c r="I192" s="2">
        <f t="shared" si="26"/>
        <v>15</v>
      </c>
      <c r="J192" s="2">
        <v>187</v>
      </c>
      <c r="K192" s="2">
        <f t="shared" si="21"/>
        <v>500</v>
      </c>
      <c r="L192" s="2">
        <f t="shared" si="22"/>
        <v>130</v>
      </c>
      <c r="M192" s="17">
        <f t="shared" si="24"/>
        <v>150332.1209486393</v>
      </c>
      <c r="N192" s="3">
        <f t="shared" si="27"/>
        <v>0.08676660566999075</v>
      </c>
      <c r="O192" s="3">
        <f t="shared" si="28"/>
        <v>1.0411992680398892</v>
      </c>
      <c r="P192" s="7">
        <f t="shared" si="23"/>
        <v>4.04119926803989</v>
      </c>
      <c r="R192" s="2">
        <v>500</v>
      </c>
      <c r="S192" s="17">
        <f t="shared" si="25"/>
        <v>169612.33356554306</v>
      </c>
    </row>
    <row r="193" spans="9:19" ht="15">
      <c r="I193" s="2">
        <f t="shared" si="26"/>
        <v>15</v>
      </c>
      <c r="J193" s="2">
        <v>188</v>
      </c>
      <c r="K193" s="2">
        <f t="shared" si="21"/>
        <v>500</v>
      </c>
      <c r="L193" s="2">
        <f t="shared" si="22"/>
        <v>130</v>
      </c>
      <c r="M193" s="17">
        <f t="shared" si="24"/>
        <v>151339.5262510109</v>
      </c>
      <c r="N193" s="3">
        <f t="shared" si="27"/>
        <v>0.08618853807954278</v>
      </c>
      <c r="O193" s="3">
        <f t="shared" si="28"/>
        <v>1.0342624569545134</v>
      </c>
      <c r="P193" s="7">
        <f t="shared" si="23"/>
        <v>4.034262456954513</v>
      </c>
      <c r="R193" s="2">
        <v>500</v>
      </c>
      <c r="S193" s="17">
        <f t="shared" si="25"/>
        <v>171104.65551134205</v>
      </c>
    </row>
    <row r="194" spans="9:19" ht="15">
      <c r="I194" s="2">
        <f t="shared" si="26"/>
        <v>15</v>
      </c>
      <c r="J194" s="2">
        <v>189</v>
      </c>
      <c r="K194" s="2">
        <f t="shared" si="21"/>
        <v>500</v>
      </c>
      <c r="L194" s="2">
        <f t="shared" si="22"/>
        <v>130</v>
      </c>
      <c r="M194" s="17">
        <f t="shared" si="24"/>
        <v>152349.4500666384</v>
      </c>
      <c r="N194" s="3">
        <f t="shared" si="27"/>
        <v>0.08561670548490301</v>
      </c>
      <c r="O194" s="3">
        <f t="shared" si="28"/>
        <v>1.027400465818836</v>
      </c>
      <c r="P194" s="7">
        <f t="shared" si="23"/>
        <v>4.027400465818836</v>
      </c>
      <c r="R194" s="2">
        <v>500</v>
      </c>
      <c r="S194" s="17">
        <f t="shared" si="25"/>
        <v>172605.68266849153</v>
      </c>
    </row>
    <row r="195" spans="9:19" ht="15">
      <c r="I195" s="2">
        <f t="shared" si="26"/>
        <v>15</v>
      </c>
      <c r="J195" s="2">
        <v>190</v>
      </c>
      <c r="K195" s="2">
        <f t="shared" si="21"/>
        <v>500</v>
      </c>
      <c r="L195" s="2">
        <f t="shared" si="22"/>
        <v>130</v>
      </c>
      <c r="M195" s="17">
        <f t="shared" si="24"/>
        <v>153361.89869180502</v>
      </c>
      <c r="N195" s="3">
        <f t="shared" si="27"/>
        <v>0.08505100930577333</v>
      </c>
      <c r="O195" s="3">
        <f t="shared" si="28"/>
        <v>1.02061211166928</v>
      </c>
      <c r="P195" s="7">
        <f t="shared" si="23"/>
        <v>4.02061211166928</v>
      </c>
      <c r="R195" s="2">
        <v>500</v>
      </c>
      <c r="S195" s="17">
        <f t="shared" si="25"/>
        <v>174115.46581739106</v>
      </c>
    </row>
    <row r="196" spans="9:19" ht="15">
      <c r="I196" s="2">
        <f t="shared" si="26"/>
        <v>15</v>
      </c>
      <c r="J196" s="2">
        <v>191</v>
      </c>
      <c r="K196" s="2">
        <f t="shared" si="21"/>
        <v>500</v>
      </c>
      <c r="L196" s="2">
        <f t="shared" si="22"/>
        <v>130</v>
      </c>
      <c r="M196" s="17">
        <f t="shared" si="24"/>
        <v>154376.87843853454</v>
      </c>
      <c r="N196" s="3">
        <f t="shared" si="27"/>
        <v>0.08449135302847009</v>
      </c>
      <c r="O196" s="3">
        <f t="shared" si="28"/>
        <v>1.013896236341641</v>
      </c>
      <c r="P196" s="7">
        <f t="shared" si="23"/>
        <v>4.013896236341641</v>
      </c>
      <c r="R196" s="2">
        <v>500</v>
      </c>
      <c r="S196" s="17">
        <f t="shared" si="25"/>
        <v>175634.05603465918</v>
      </c>
    </row>
    <row r="197" spans="9:19" ht="15">
      <c r="I197" s="2">
        <f t="shared" si="26"/>
        <v>16</v>
      </c>
      <c r="J197" s="2">
        <v>192</v>
      </c>
      <c r="K197" s="2">
        <f t="shared" si="21"/>
        <v>500</v>
      </c>
      <c r="L197" s="2">
        <f t="shared" si="22"/>
        <v>130</v>
      </c>
      <c r="M197" s="17">
        <f t="shared" si="24"/>
        <v>155394.39563463087</v>
      </c>
      <c r="N197" s="3">
        <f t="shared" si="27"/>
        <v>0.08393764215204833</v>
      </c>
      <c r="O197" s="3">
        <f t="shared" si="28"/>
        <v>1.0072517058245798</v>
      </c>
      <c r="P197" s="7">
        <f t="shared" si="23"/>
        <v>4.007251705824579</v>
      </c>
      <c r="R197" s="2">
        <v>500</v>
      </c>
      <c r="S197" s="17">
        <f t="shared" si="25"/>
        <v>177161.50469486136</v>
      </c>
    </row>
    <row r="198" spans="9:19" ht="15">
      <c r="I198" s="2">
        <f t="shared" si="26"/>
        <v>16</v>
      </c>
      <c r="J198" s="2">
        <v>193</v>
      </c>
      <c r="K198" s="2">
        <f aca="true" t="shared" si="29" ref="K198:K261">$C$1</f>
        <v>500</v>
      </c>
      <c r="L198" s="2">
        <f aca="true" t="shared" si="30" ref="L198:L261">$C$2</f>
        <v>130</v>
      </c>
      <c r="M198" s="17">
        <f t="shared" si="24"/>
        <v>156414.45662371744</v>
      </c>
      <c r="N198" s="3">
        <f t="shared" si="27"/>
        <v>0.08338978413610232</v>
      </c>
      <c r="O198" s="3">
        <f t="shared" si="28"/>
        <v>1.0006774096332278</v>
      </c>
      <c r="P198" s="7">
        <f t="shared" si="23"/>
        <v>4.000677409633228</v>
      </c>
      <c r="R198" s="2">
        <v>500</v>
      </c>
      <c r="S198" s="17">
        <f t="shared" si="25"/>
        <v>178697.86347224805</v>
      </c>
    </row>
    <row r="199" spans="9:19" ht="15">
      <c r="I199" s="2">
        <f t="shared" si="26"/>
        <v>16</v>
      </c>
      <c r="J199" s="2">
        <v>194</v>
      </c>
      <c r="K199" s="2">
        <f t="shared" si="29"/>
        <v>500</v>
      </c>
      <c r="L199" s="2">
        <f t="shared" si="30"/>
        <v>130</v>
      </c>
      <c r="M199" s="17">
        <f t="shared" si="24"/>
        <v>157437.06776527673</v>
      </c>
      <c r="N199" s="3">
        <f t="shared" si="27"/>
        <v>0.08284768835018268</v>
      </c>
      <c r="O199" s="3">
        <f t="shared" si="28"/>
        <v>0.9941722602021921</v>
      </c>
      <c r="P199" s="7">
        <f aca="true" t="shared" si="31" ref="P199:P262">O199+$C$3</f>
        <v>3.994172260202192</v>
      </c>
      <c r="R199" s="2">
        <v>500</v>
      </c>
      <c r="S199" s="17">
        <f t="shared" si="25"/>
        <v>180243.18434250282</v>
      </c>
    </row>
    <row r="200" spans="9:19" ht="15">
      <c r="I200" s="2">
        <f t="shared" si="26"/>
        <v>16</v>
      </c>
      <c r="J200" s="2">
        <v>195</v>
      </c>
      <c r="K200" s="2">
        <f t="shared" si="29"/>
        <v>500</v>
      </c>
      <c r="L200" s="2">
        <f t="shared" si="30"/>
        <v>130</v>
      </c>
      <c r="M200" s="17">
        <f aca="true" t="shared" si="32" ref="M200:M263">(M199+K200+L200)+((M199+K200+L200)/100*$C$3/12)</f>
        <v>158462.23543468994</v>
      </c>
      <c r="N200" s="3">
        <f t="shared" si="27"/>
        <v>0.08231126602477114</v>
      </c>
      <c r="O200" s="3">
        <f t="shared" si="28"/>
        <v>0.9877351922972537</v>
      </c>
      <c r="P200" s="7">
        <f t="shared" si="31"/>
        <v>3.9877351922972535</v>
      </c>
      <c r="R200" s="2">
        <v>500</v>
      </c>
      <c r="S200" s="17">
        <f aca="true" t="shared" si="33" ref="S200:S263">(S199+R200)+((S199+R200)/100*$C$4/12)</f>
        <v>181797.51958450075</v>
      </c>
    </row>
    <row r="201" spans="9:19" ht="15">
      <c r="I201" s="2">
        <f t="shared" si="26"/>
        <v>16</v>
      </c>
      <c r="J201" s="2">
        <v>196</v>
      </c>
      <c r="K201" s="2">
        <f t="shared" si="29"/>
        <v>500</v>
      </c>
      <c r="L201" s="2">
        <f t="shared" si="30"/>
        <v>130</v>
      </c>
      <c r="M201" s="17">
        <f t="shared" si="32"/>
        <v>159489.96602327668</v>
      </c>
      <c r="N201" s="3">
        <f t="shared" si="27"/>
        <v>0.08178043020375796</v>
      </c>
      <c r="O201" s="3">
        <f t="shared" si="28"/>
        <v>0.9813651624450954</v>
      </c>
      <c r="P201" s="7">
        <f t="shared" si="31"/>
        <v>3.9813651624450954</v>
      </c>
      <c r="R201" s="2">
        <v>500</v>
      </c>
      <c r="S201" s="17">
        <f t="shared" si="33"/>
        <v>183360.921782077</v>
      </c>
    </row>
    <row r="202" spans="9:19" ht="15">
      <c r="I202" s="2">
        <f t="shared" si="26"/>
        <v>16</v>
      </c>
      <c r="J202" s="2">
        <v>197</v>
      </c>
      <c r="K202" s="2">
        <f t="shared" si="29"/>
        <v>500</v>
      </c>
      <c r="L202" s="2">
        <f t="shared" si="30"/>
        <v>130</v>
      </c>
      <c r="M202" s="17">
        <f t="shared" si="32"/>
        <v>160520.26593833487</v>
      </c>
      <c r="N202" s="3">
        <f t="shared" si="27"/>
        <v>0.08125509569836806</v>
      </c>
      <c r="O202" s="3">
        <f t="shared" si="28"/>
        <v>0.9750611483804167</v>
      </c>
      <c r="P202" s="7">
        <f t="shared" si="31"/>
        <v>3.9750611483804166</v>
      </c>
      <c r="R202" s="2">
        <v>500</v>
      </c>
      <c r="S202" s="17">
        <f t="shared" si="33"/>
        <v>184933.4438258058</v>
      </c>
    </row>
    <row r="203" spans="9:19" ht="15">
      <c r="I203" s="2">
        <f t="shared" si="26"/>
        <v>16</v>
      </c>
      <c r="J203" s="2">
        <v>198</v>
      </c>
      <c r="K203" s="2">
        <f t="shared" si="29"/>
        <v>500</v>
      </c>
      <c r="L203" s="2">
        <f t="shared" si="30"/>
        <v>130</v>
      </c>
      <c r="M203" s="17">
        <f t="shared" si="32"/>
        <v>161553.1416031807</v>
      </c>
      <c r="N203" s="3">
        <f t="shared" si="27"/>
        <v>0.08073517904248491</v>
      </c>
      <c r="O203" s="3">
        <f t="shared" si="28"/>
        <v>0.968822148509819</v>
      </c>
      <c r="P203" s="7">
        <f t="shared" si="31"/>
        <v>3.968822148509819</v>
      </c>
      <c r="R203" s="2">
        <v>500</v>
      </c>
      <c r="S203" s="17">
        <f t="shared" si="33"/>
        <v>186515.13891478966</v>
      </c>
    </row>
    <row r="204" spans="9:19" ht="15">
      <c r="I204" s="2">
        <f t="shared" si="26"/>
        <v>16</v>
      </c>
      <c r="J204" s="2">
        <v>199</v>
      </c>
      <c r="K204" s="2">
        <f t="shared" si="29"/>
        <v>500</v>
      </c>
      <c r="L204" s="2">
        <f t="shared" si="30"/>
        <v>130</v>
      </c>
      <c r="M204" s="17">
        <f t="shared" si="32"/>
        <v>162588.59945718865</v>
      </c>
      <c r="N204" s="3">
        <f t="shared" si="27"/>
        <v>0.08022059844932276</v>
      </c>
      <c r="O204" s="3">
        <f t="shared" si="28"/>
        <v>0.9626471813918731</v>
      </c>
      <c r="P204" s="7">
        <f t="shared" si="31"/>
        <v>3.962647181391873</v>
      </c>
      <c r="R204" s="2">
        <v>500</v>
      </c>
      <c r="S204" s="17">
        <f t="shared" si="33"/>
        <v>188106.06055845926</v>
      </c>
    </row>
    <row r="205" spans="9:19" ht="15">
      <c r="I205" s="2">
        <f t="shared" si="26"/>
        <v>16</v>
      </c>
      <c r="J205" s="2">
        <v>200</v>
      </c>
      <c r="K205" s="2">
        <f t="shared" si="29"/>
        <v>500</v>
      </c>
      <c r="L205" s="2">
        <f t="shared" si="30"/>
        <v>130</v>
      </c>
      <c r="M205" s="17">
        <f t="shared" si="32"/>
        <v>163626.64595583163</v>
      </c>
      <c r="N205" s="3">
        <f t="shared" si="27"/>
        <v>0.07971127376940008</v>
      </c>
      <c r="O205" s="3">
        <f t="shared" si="28"/>
        <v>0.9565352852328011</v>
      </c>
      <c r="P205" s="7">
        <f t="shared" si="31"/>
        <v>3.956535285232801</v>
      </c>
      <c r="R205" s="2">
        <v>500</v>
      </c>
      <c r="S205" s="17">
        <f t="shared" si="33"/>
        <v>189706.2625783836</v>
      </c>
    </row>
    <row r="206" spans="9:19" ht="15">
      <c r="I206" s="2">
        <f t="shared" si="26"/>
        <v>16</v>
      </c>
      <c r="J206" s="2">
        <v>201</v>
      </c>
      <c r="K206" s="2">
        <f t="shared" si="29"/>
        <v>500</v>
      </c>
      <c r="L206" s="2">
        <f t="shared" si="30"/>
        <v>130</v>
      </c>
      <c r="M206" s="17">
        <f t="shared" si="32"/>
        <v>164667.2875707212</v>
      </c>
      <c r="N206" s="3">
        <f t="shared" si="27"/>
        <v>0.07920712644976886</v>
      </c>
      <c r="O206" s="3">
        <f t="shared" si="28"/>
        <v>0.9504855173972264</v>
      </c>
      <c r="P206" s="7">
        <f t="shared" si="31"/>
        <v>3.9504855173972264</v>
      </c>
      <c r="R206" s="2">
        <v>500</v>
      </c>
      <c r="S206" s="17">
        <f t="shared" si="33"/>
        <v>191315.79911009085</v>
      </c>
    </row>
    <row r="207" spans="9:19" ht="15">
      <c r="I207" s="2">
        <f t="shared" si="26"/>
        <v>16</v>
      </c>
      <c r="J207" s="2">
        <v>202</v>
      </c>
      <c r="K207" s="2">
        <f t="shared" si="29"/>
        <v>500</v>
      </c>
      <c r="L207" s="2">
        <f t="shared" si="30"/>
        <v>130</v>
      </c>
      <c r="M207" s="17">
        <f t="shared" si="32"/>
        <v>165710.530789648</v>
      </c>
      <c r="N207" s="3">
        <f t="shared" si="27"/>
        <v>0.078708079494456</v>
      </c>
      <c r="O207" s="3">
        <f t="shared" si="28"/>
        <v>0.944496953933472</v>
      </c>
      <c r="P207" s="7">
        <f t="shared" si="31"/>
        <v>3.9444969539334718</v>
      </c>
      <c r="R207" s="2">
        <v>500</v>
      </c>
      <c r="S207" s="17">
        <f t="shared" si="33"/>
        <v>192934.7246048997</v>
      </c>
    </row>
    <row r="208" spans="9:19" ht="15">
      <c r="I208" s="2">
        <f t="shared" si="26"/>
        <v>16</v>
      </c>
      <c r="J208" s="2">
        <v>203</v>
      </c>
      <c r="K208" s="2">
        <f t="shared" si="29"/>
        <v>500</v>
      </c>
      <c r="L208" s="2">
        <f t="shared" si="30"/>
        <v>130</v>
      </c>
      <c r="M208" s="17">
        <f t="shared" si="32"/>
        <v>166756.38211662212</v>
      </c>
      <c r="N208" s="3">
        <f t="shared" si="27"/>
        <v>0.07821405742607539</v>
      </c>
      <c r="O208" s="3">
        <f t="shared" si="28"/>
        <v>0.9385686891129046</v>
      </c>
      <c r="P208" s="7">
        <f t="shared" si="31"/>
        <v>3.9385686891129046</v>
      </c>
      <c r="R208" s="2">
        <v>500</v>
      </c>
      <c r="S208" s="17">
        <f t="shared" si="33"/>
        <v>194563.09383176162</v>
      </c>
    </row>
    <row r="209" spans="9:19" ht="15">
      <c r="I209" s="2">
        <f t="shared" si="26"/>
        <v>17</v>
      </c>
      <c r="J209" s="2">
        <v>204</v>
      </c>
      <c r="K209" s="2">
        <f t="shared" si="29"/>
        <v>500</v>
      </c>
      <c r="L209" s="2">
        <f t="shared" si="30"/>
        <v>130</v>
      </c>
      <c r="M209" s="17">
        <f t="shared" si="32"/>
        <v>167804.84807191367</v>
      </c>
      <c r="N209" s="3">
        <f t="shared" si="27"/>
        <v>0.07772498624856986</v>
      </c>
      <c r="O209" s="3">
        <f t="shared" si="28"/>
        <v>0.9326998349828383</v>
      </c>
      <c r="P209" s="7">
        <f t="shared" si="31"/>
        <v>3.9326998349828384</v>
      </c>
      <c r="R209" s="2">
        <v>500</v>
      </c>
      <c r="S209" s="17">
        <f t="shared" si="33"/>
        <v>196200.96187911357</v>
      </c>
    </row>
    <row r="210" spans="9:19" ht="15">
      <c r="I210" s="2">
        <f t="shared" si="26"/>
        <v>17</v>
      </c>
      <c r="J210" s="2">
        <v>205</v>
      </c>
      <c r="K210" s="2">
        <f t="shared" si="29"/>
        <v>500</v>
      </c>
      <c r="L210" s="2">
        <f t="shared" si="30"/>
        <v>130</v>
      </c>
      <c r="M210" s="17">
        <f t="shared" si="32"/>
        <v>168855.93519209346</v>
      </c>
      <c r="N210" s="3">
        <f t="shared" si="27"/>
        <v>0.077240793411045</v>
      </c>
      <c r="O210" s="3">
        <f t="shared" si="28"/>
        <v>0.9268895209325401</v>
      </c>
      <c r="P210" s="7">
        <f t="shared" si="31"/>
        <v>3.92688952093254</v>
      </c>
      <c r="R210" s="2">
        <v>500</v>
      </c>
      <c r="S210" s="17">
        <f t="shared" si="33"/>
        <v>197848.38415674173</v>
      </c>
    </row>
    <row r="211" spans="9:19" ht="15">
      <c r="I211" s="2">
        <f t="shared" si="26"/>
        <v>17</v>
      </c>
      <c r="J211" s="2">
        <v>206</v>
      </c>
      <c r="K211" s="2">
        <f t="shared" si="29"/>
        <v>500</v>
      </c>
      <c r="L211" s="2">
        <f t="shared" si="30"/>
        <v>130</v>
      </c>
      <c r="M211" s="17">
        <f t="shared" si="32"/>
        <v>169909.65003007368</v>
      </c>
      <c r="N211" s="3">
        <f t="shared" si="27"/>
        <v>0.07676140777265725</v>
      </c>
      <c r="O211" s="3">
        <f t="shared" si="28"/>
        <v>0.921136893271887</v>
      </c>
      <c r="P211" s="7">
        <f t="shared" si="31"/>
        <v>3.921136893271887</v>
      </c>
      <c r="R211" s="2">
        <v>500</v>
      </c>
      <c r="S211" s="17">
        <f t="shared" si="33"/>
        <v>199505.41639765605</v>
      </c>
    </row>
    <row r="212" spans="9:19" ht="15">
      <c r="I212" s="2">
        <f t="shared" si="26"/>
        <v>17</v>
      </c>
      <c r="J212" s="2">
        <v>207</v>
      </c>
      <c r="K212" s="2">
        <f t="shared" si="29"/>
        <v>500</v>
      </c>
      <c r="L212" s="2">
        <f t="shared" si="30"/>
        <v>130</v>
      </c>
      <c r="M212" s="17">
        <f t="shared" si="32"/>
        <v>170965.99915514886</v>
      </c>
      <c r="N212" s="3">
        <f t="shared" si="27"/>
        <v>0.07628675956852078</v>
      </c>
      <c r="O212" s="3">
        <f t="shared" si="28"/>
        <v>0.9154411148222494</v>
      </c>
      <c r="P212" s="7">
        <f t="shared" si="31"/>
        <v>3.9154411148222494</v>
      </c>
      <c r="R212" s="2">
        <v>500</v>
      </c>
      <c r="S212" s="17">
        <f t="shared" si="33"/>
        <v>201172.11465997572</v>
      </c>
    </row>
    <row r="213" spans="9:19" ht="15">
      <c r="I213" s="2">
        <f t="shared" si="26"/>
        <v>17</v>
      </c>
      <c r="J213" s="2">
        <v>208</v>
      </c>
      <c r="K213" s="2">
        <f t="shared" si="29"/>
        <v>500</v>
      </c>
      <c r="L213" s="2">
        <f t="shared" si="30"/>
        <v>130</v>
      </c>
      <c r="M213" s="17">
        <f t="shared" si="32"/>
        <v>172024.98915303673</v>
      </c>
      <c r="N213" s="3">
        <f t="shared" si="27"/>
        <v>0.07581678037659882</v>
      </c>
      <c r="O213" s="3">
        <f t="shared" si="28"/>
        <v>0.9098013645191858</v>
      </c>
      <c r="P213" s="7">
        <f t="shared" si="31"/>
        <v>3.909801364519186</v>
      </c>
      <c r="R213" s="2">
        <v>500</v>
      </c>
      <c r="S213" s="17">
        <f t="shared" si="33"/>
        <v>202848.5353288256</v>
      </c>
    </row>
    <row r="214" spans="9:19" ht="15">
      <c r="I214" s="2">
        <f t="shared" si="26"/>
        <v>17</v>
      </c>
      <c r="J214" s="2">
        <v>209</v>
      </c>
      <c r="K214" s="2">
        <f t="shared" si="29"/>
        <v>500</v>
      </c>
      <c r="L214" s="2">
        <f t="shared" si="30"/>
        <v>130</v>
      </c>
      <c r="M214" s="17">
        <f t="shared" si="32"/>
        <v>173086.62662591934</v>
      </c>
      <c r="N214" s="3">
        <f t="shared" si="27"/>
        <v>0.07535140308554646</v>
      </c>
      <c r="O214" s="3">
        <f t="shared" si="28"/>
        <v>0.9042168370265575</v>
      </c>
      <c r="P214" s="7">
        <f t="shared" si="31"/>
        <v>3.9042168370265573</v>
      </c>
      <c r="R214" s="2">
        <v>500</v>
      </c>
      <c r="S214" s="17">
        <f t="shared" si="33"/>
        <v>204534.73511824373</v>
      </c>
    </row>
    <row r="215" spans="9:19" ht="15">
      <c r="I215" s="2">
        <f t="shared" si="26"/>
        <v>17</v>
      </c>
      <c r="J215" s="2">
        <v>210</v>
      </c>
      <c r="K215" s="2">
        <f t="shared" si="29"/>
        <v>500</v>
      </c>
      <c r="L215" s="2">
        <f t="shared" si="30"/>
        <v>130</v>
      </c>
      <c r="M215" s="17">
        <f t="shared" si="32"/>
        <v>174150.91819248413</v>
      </c>
      <c r="N215" s="3">
        <f t="shared" si="27"/>
        <v>0.074890561863473</v>
      </c>
      <c r="O215" s="3">
        <f t="shared" si="28"/>
        <v>0.898686742361676</v>
      </c>
      <c r="P215" s="7">
        <f t="shared" si="31"/>
        <v>3.898686742361676</v>
      </c>
      <c r="R215" s="2">
        <v>500</v>
      </c>
      <c r="S215" s="17">
        <f t="shared" si="33"/>
        <v>206230.77107310016</v>
      </c>
    </row>
    <row r="216" spans="9:19" ht="15">
      <c r="I216" s="2">
        <f t="shared" si="26"/>
        <v>17</v>
      </c>
      <c r="J216" s="2">
        <v>211</v>
      </c>
      <c r="K216" s="2">
        <f t="shared" si="29"/>
        <v>500</v>
      </c>
      <c r="L216" s="2">
        <f t="shared" si="30"/>
        <v>130</v>
      </c>
      <c r="M216" s="17">
        <f t="shared" si="32"/>
        <v>175217.87048796532</v>
      </c>
      <c r="N216" s="3">
        <f t="shared" si="27"/>
        <v>0.07443419212759363</v>
      </c>
      <c r="O216" s="3">
        <f t="shared" si="28"/>
        <v>0.8932103055311236</v>
      </c>
      <c r="P216" s="7">
        <f t="shared" si="31"/>
        <v>3.893210305531124</v>
      </c>
      <c r="R216" s="2">
        <v>500</v>
      </c>
      <c r="S216" s="17">
        <f t="shared" si="33"/>
        <v>207936.70057102657</v>
      </c>
    </row>
    <row r="217" spans="9:19" ht="15">
      <c r="I217" s="2">
        <f t="shared" si="26"/>
        <v>17</v>
      </c>
      <c r="J217" s="2">
        <v>212</v>
      </c>
      <c r="K217" s="2">
        <f t="shared" si="29"/>
        <v>500</v>
      </c>
      <c r="L217" s="2">
        <f t="shared" si="30"/>
        <v>130</v>
      </c>
      <c r="M217" s="17">
        <f t="shared" si="32"/>
        <v>176287.49016418523</v>
      </c>
      <c r="N217" s="3">
        <f t="shared" si="27"/>
        <v>0.07398223051474069</v>
      </c>
      <c r="O217" s="3">
        <f t="shared" si="28"/>
        <v>0.8877867661768883</v>
      </c>
      <c r="P217" s="7">
        <f t="shared" si="31"/>
        <v>3.8877867661768883</v>
      </c>
      <c r="R217" s="2">
        <v>500</v>
      </c>
      <c r="S217" s="17">
        <f t="shared" si="33"/>
        <v>209652.58132435757</v>
      </c>
    </row>
    <row r="218" spans="9:19" ht="15">
      <c r="I218" s="2">
        <f t="shared" si="26"/>
        <v>17</v>
      </c>
      <c r="J218" s="2">
        <v>213</v>
      </c>
      <c r="K218" s="2">
        <f t="shared" si="29"/>
        <v>500</v>
      </c>
      <c r="L218" s="2">
        <f t="shared" si="30"/>
        <v>130</v>
      </c>
      <c r="M218" s="17">
        <f t="shared" si="32"/>
        <v>177359.7838895957</v>
      </c>
      <c r="N218" s="3">
        <f t="shared" si="27"/>
        <v>0.0735346148527065</v>
      </c>
      <c r="O218" s="3">
        <f t="shared" si="28"/>
        <v>0.882415378232478</v>
      </c>
      <c r="P218" s="7">
        <f t="shared" si="31"/>
        <v>3.882415378232478</v>
      </c>
      <c r="R218" s="2">
        <v>500</v>
      </c>
      <c r="S218" s="17">
        <f t="shared" si="33"/>
        <v>211378.471382083</v>
      </c>
    </row>
    <row r="219" spans="9:19" ht="15">
      <c r="I219" s="2">
        <f t="shared" si="26"/>
        <v>17</v>
      </c>
      <c r="J219" s="2">
        <v>214</v>
      </c>
      <c r="K219" s="2">
        <f t="shared" si="29"/>
        <v>500</v>
      </c>
      <c r="L219" s="2">
        <f t="shared" si="30"/>
        <v>130</v>
      </c>
      <c r="M219" s="17">
        <f t="shared" si="32"/>
        <v>178434.7583493197</v>
      </c>
      <c r="N219" s="3">
        <f t="shared" si="27"/>
        <v>0.07309128413239044</v>
      </c>
      <c r="O219" s="3">
        <f t="shared" si="28"/>
        <v>0.8770954095886853</v>
      </c>
      <c r="P219" s="7">
        <f t="shared" si="31"/>
        <v>3.8770954095886854</v>
      </c>
      <c r="R219" s="2">
        <v>500</v>
      </c>
      <c r="S219" s="17">
        <f t="shared" si="33"/>
        <v>213114.4291318118</v>
      </c>
    </row>
    <row r="220" spans="9:19" ht="15">
      <c r="I220" s="2">
        <f t="shared" si="26"/>
        <v>17</v>
      </c>
      <c r="J220" s="2">
        <v>215</v>
      </c>
      <c r="K220" s="2">
        <f t="shared" si="29"/>
        <v>500</v>
      </c>
      <c r="L220" s="2">
        <f t="shared" si="30"/>
        <v>130</v>
      </c>
      <c r="M220" s="17">
        <f t="shared" si="32"/>
        <v>179512.42024519297</v>
      </c>
      <c r="N220" s="3">
        <f t="shared" si="27"/>
        <v>0.07265217848072404</v>
      </c>
      <c r="O220" s="3">
        <f t="shared" si="28"/>
        <v>0.8718261417686886</v>
      </c>
      <c r="P220" s="7">
        <f t="shared" si="31"/>
        <v>3.871826141768689</v>
      </c>
      <c r="R220" s="2">
        <v>500</v>
      </c>
      <c r="S220" s="17">
        <f t="shared" si="33"/>
        <v>214860.51330174739</v>
      </c>
    </row>
    <row r="221" spans="9:19" ht="15">
      <c r="I221" s="2">
        <f t="shared" si="26"/>
        <v>18</v>
      </c>
      <c r="J221" s="2">
        <v>216</v>
      </c>
      <c r="K221" s="2">
        <f t="shared" si="29"/>
        <v>500</v>
      </c>
      <c r="L221" s="2">
        <f t="shared" si="30"/>
        <v>130</v>
      </c>
      <c r="M221" s="17">
        <f t="shared" si="32"/>
        <v>180592.77629580596</v>
      </c>
      <c r="N221" s="3">
        <f t="shared" si="27"/>
        <v>0.07221723913434884</v>
      </c>
      <c r="O221" s="3">
        <f t="shared" si="28"/>
        <v>0.866606869612186</v>
      </c>
      <c r="P221" s="7">
        <f t="shared" si="31"/>
        <v>3.866606869612186</v>
      </c>
      <c r="R221" s="2">
        <v>500</v>
      </c>
      <c r="S221" s="17">
        <f t="shared" si="33"/>
        <v>216616.78296267425</v>
      </c>
    </row>
    <row r="222" spans="9:19" ht="15">
      <c r="I222" s="2">
        <f t="shared" si="26"/>
        <v>18</v>
      </c>
      <c r="J222" s="2">
        <v>217</v>
      </c>
      <c r="K222" s="2">
        <f t="shared" si="29"/>
        <v>500</v>
      </c>
      <c r="L222" s="2">
        <f t="shared" si="30"/>
        <v>130</v>
      </c>
      <c r="M222" s="17">
        <f t="shared" si="32"/>
        <v>181675.83323654547</v>
      </c>
      <c r="N222" s="3">
        <f t="shared" si="27"/>
        <v>0.07178640841402283</v>
      </c>
      <c r="O222" s="3">
        <f t="shared" si="28"/>
        <v>0.8614369009682739</v>
      </c>
      <c r="P222" s="7">
        <f t="shared" si="31"/>
        <v>3.8614369009682736</v>
      </c>
      <c r="R222" s="2">
        <v>500</v>
      </c>
      <c r="S222" s="17">
        <f t="shared" si="33"/>
        <v>218383.2975299565</v>
      </c>
    </row>
    <row r="223" spans="9:19" ht="15">
      <c r="I223" s="2">
        <f t="shared" si="26"/>
        <v>18</v>
      </c>
      <c r="J223" s="2">
        <v>218</v>
      </c>
      <c r="K223" s="2">
        <f t="shared" si="29"/>
        <v>500</v>
      </c>
      <c r="L223" s="2">
        <f t="shared" si="30"/>
        <v>130</v>
      </c>
      <c r="M223" s="17">
        <f t="shared" si="32"/>
        <v>182761.59781963684</v>
      </c>
      <c r="N223" s="3">
        <f t="shared" si="27"/>
        <v>0.07135962969973192</v>
      </c>
      <c r="O223" s="3">
        <f t="shared" si="28"/>
        <v>0.856315556396783</v>
      </c>
      <c r="P223" s="7">
        <f t="shared" si="31"/>
        <v>3.8563155563967833</v>
      </c>
      <c r="R223" s="2">
        <v>500</v>
      </c>
      <c r="S223" s="17">
        <f t="shared" si="33"/>
        <v>220160.11676554792</v>
      </c>
    </row>
    <row r="224" spans="9:19" ht="15">
      <c r="I224" s="2">
        <f t="shared" si="26"/>
        <v>18</v>
      </c>
      <c r="J224" s="2">
        <v>219</v>
      </c>
      <c r="K224" s="2">
        <f t="shared" si="29"/>
        <v>500</v>
      </c>
      <c r="L224" s="2">
        <f t="shared" si="30"/>
        <v>130</v>
      </c>
      <c r="M224" s="17">
        <f t="shared" si="32"/>
        <v>183850.07681418594</v>
      </c>
      <c r="N224" s="3">
        <f t="shared" si="27"/>
        <v>0.0709368474064839</v>
      </c>
      <c r="O224" s="3">
        <f t="shared" si="28"/>
        <v>0.8512421688778068</v>
      </c>
      <c r="P224" s="7">
        <f t="shared" si="31"/>
        <v>3.851242168877807</v>
      </c>
      <c r="R224" s="2">
        <v>500</v>
      </c>
      <c r="S224" s="17">
        <f t="shared" si="33"/>
        <v>221947.3007800136</v>
      </c>
    </row>
    <row r="225" spans="9:19" ht="15">
      <c r="I225" s="2">
        <f t="shared" si="26"/>
        <v>18</v>
      </c>
      <c r="J225" s="2">
        <v>220</v>
      </c>
      <c r="K225" s="2">
        <f t="shared" si="29"/>
        <v>500</v>
      </c>
      <c r="L225" s="2">
        <f t="shared" si="30"/>
        <v>130</v>
      </c>
      <c r="M225" s="17">
        <f t="shared" si="32"/>
        <v>184941.2770062214</v>
      </c>
      <c r="N225" s="3">
        <f t="shared" si="27"/>
        <v>0.07051800696076323</v>
      </c>
      <c r="O225" s="3">
        <f t="shared" si="28"/>
        <v>0.8462160835291588</v>
      </c>
      <c r="P225" s="7">
        <f t="shared" si="31"/>
        <v>3.846216083529159</v>
      </c>
      <c r="R225" s="2">
        <v>500</v>
      </c>
      <c r="S225" s="17">
        <f t="shared" si="33"/>
        <v>223744.91003456368</v>
      </c>
    </row>
    <row r="226" spans="9:19" ht="15">
      <c r="I226" s="2">
        <f t="shared" si="26"/>
        <v>18</v>
      </c>
      <c r="J226" s="2">
        <v>221</v>
      </c>
      <c r="K226" s="2">
        <f t="shared" si="29"/>
        <v>500</v>
      </c>
      <c r="L226" s="2">
        <f t="shared" si="30"/>
        <v>130</v>
      </c>
      <c r="M226" s="17">
        <f t="shared" si="32"/>
        <v>186035.20519873698</v>
      </c>
      <c r="N226" s="3">
        <f t="shared" si="27"/>
        <v>0.0701030547776257</v>
      </c>
      <c r="O226" s="3">
        <f t="shared" si="28"/>
        <v>0.8412366573315084</v>
      </c>
      <c r="P226" s="7">
        <f t="shared" si="31"/>
        <v>3.8412366573315087</v>
      </c>
      <c r="R226" s="2">
        <v>500</v>
      </c>
      <c r="S226" s="17">
        <f t="shared" si="33"/>
        <v>225553.00534309863</v>
      </c>
    </row>
    <row r="227" spans="9:19" ht="15">
      <c r="I227" s="2">
        <f t="shared" si="26"/>
        <v>18</v>
      </c>
      <c r="J227" s="2">
        <v>222</v>
      </c>
      <c r="K227" s="2">
        <f t="shared" si="29"/>
        <v>500</v>
      </c>
      <c r="L227" s="2">
        <f t="shared" si="30"/>
        <v>130</v>
      </c>
      <c r="M227" s="17">
        <f t="shared" si="32"/>
        <v>187131.86821173382</v>
      </c>
      <c r="N227" s="3">
        <f t="shared" si="27"/>
        <v>0.0696919382384126</v>
      </c>
      <c r="O227" s="3">
        <f t="shared" si="28"/>
        <v>0.8363032588609512</v>
      </c>
      <c r="P227" s="7">
        <f t="shared" si="31"/>
        <v>3.8363032588609514</v>
      </c>
      <c r="R227" s="2">
        <v>500</v>
      </c>
      <c r="S227" s="17">
        <f t="shared" si="33"/>
        <v>227371.6478742667</v>
      </c>
    </row>
    <row r="228" spans="9:19" ht="15">
      <c r="I228" s="2">
        <f t="shared" si="26"/>
        <v>18</v>
      </c>
      <c r="J228" s="2">
        <v>223</v>
      </c>
      <c r="K228" s="2">
        <f t="shared" si="29"/>
        <v>500</v>
      </c>
      <c r="L228" s="2">
        <f t="shared" si="30"/>
        <v>130</v>
      </c>
      <c r="M228" s="17">
        <f t="shared" si="32"/>
        <v>188231.27288226315</v>
      </c>
      <c r="N228" s="3">
        <f t="shared" si="27"/>
        <v>0.06928460566906527</v>
      </c>
      <c r="O228" s="3">
        <f t="shared" si="28"/>
        <v>0.8314152680287833</v>
      </c>
      <c r="P228" s="7">
        <f t="shared" si="31"/>
        <v>3.8314152680287834</v>
      </c>
      <c r="R228" s="2">
        <v>500</v>
      </c>
      <c r="S228" s="17">
        <f t="shared" si="33"/>
        <v>229200.89915353325</v>
      </c>
    </row>
    <row r="229" spans="9:19" ht="15">
      <c r="I229" s="2">
        <f t="shared" si="26"/>
        <v>18</v>
      </c>
      <c r="J229" s="2">
        <v>224</v>
      </c>
      <c r="K229" s="2">
        <f t="shared" si="29"/>
        <v>500</v>
      </c>
      <c r="L229" s="2">
        <f t="shared" si="30"/>
        <v>130</v>
      </c>
      <c r="M229" s="17">
        <f t="shared" si="32"/>
        <v>189333.4260644688</v>
      </c>
      <c r="N229" s="3">
        <f t="shared" si="27"/>
        <v>0.06888100631902076</v>
      </c>
      <c r="O229" s="3">
        <f t="shared" si="28"/>
        <v>0.8265720758282491</v>
      </c>
      <c r="P229" s="7">
        <f t="shared" si="31"/>
        <v>3.826572075828249</v>
      </c>
      <c r="R229" s="2">
        <v>500</v>
      </c>
      <c r="S229" s="17">
        <f t="shared" si="33"/>
        <v>231040.8210652622</v>
      </c>
    </row>
    <row r="230" spans="9:19" ht="15">
      <c r="I230" s="2">
        <f t="shared" si="26"/>
        <v>18</v>
      </c>
      <c r="J230" s="2">
        <v>225</v>
      </c>
      <c r="K230" s="2">
        <f t="shared" si="29"/>
        <v>500</v>
      </c>
      <c r="L230" s="2">
        <f t="shared" si="30"/>
        <v>130</v>
      </c>
      <c r="M230" s="17">
        <f t="shared" si="32"/>
        <v>190438.33462962997</v>
      </c>
      <c r="N230" s="3">
        <f t="shared" si="27"/>
        <v>0.06848109034067111</v>
      </c>
      <c r="O230" s="3">
        <f t="shared" si="28"/>
        <v>0.8217730840880533</v>
      </c>
      <c r="P230" s="7">
        <f t="shared" si="31"/>
        <v>3.8217730840880533</v>
      </c>
      <c r="R230" s="2">
        <v>500</v>
      </c>
      <c r="S230" s="17">
        <f t="shared" si="33"/>
        <v>232891.47585480954</v>
      </c>
    </row>
    <row r="231" spans="9:19" ht="15">
      <c r="I231" s="2">
        <f t="shared" si="26"/>
        <v>18</v>
      </c>
      <c r="J231" s="2">
        <v>226</v>
      </c>
      <c r="K231" s="2">
        <f t="shared" si="29"/>
        <v>500</v>
      </c>
      <c r="L231" s="2">
        <f t="shared" si="30"/>
        <v>130</v>
      </c>
      <c r="M231" s="17">
        <f t="shared" si="32"/>
        <v>191546.00546620405</v>
      </c>
      <c r="N231" s="3">
        <f t="shared" si="27"/>
        <v>0.06808480876936825</v>
      </c>
      <c r="O231" s="3">
        <f t="shared" si="28"/>
        <v>0.817017705232419</v>
      </c>
      <c r="P231" s="7">
        <f t="shared" si="31"/>
        <v>3.817017705232419</v>
      </c>
      <c r="R231" s="2">
        <v>500</v>
      </c>
      <c r="S231" s="17">
        <f t="shared" si="33"/>
        <v>234752.92613062926</v>
      </c>
    </row>
    <row r="232" spans="9:19" ht="15">
      <c r="I232" s="2">
        <f t="shared" si="26"/>
        <v>18</v>
      </c>
      <c r="J232" s="2">
        <v>227</v>
      </c>
      <c r="K232" s="2">
        <f t="shared" si="29"/>
        <v>500</v>
      </c>
      <c r="L232" s="2">
        <f t="shared" si="30"/>
        <v>130</v>
      </c>
      <c r="M232" s="17">
        <f t="shared" si="32"/>
        <v>192656.44547986955</v>
      </c>
      <c r="N232" s="3">
        <f t="shared" si="27"/>
        <v>0.06769211350395789</v>
      </c>
      <c r="O232" s="3">
        <f t="shared" si="28"/>
        <v>0.8123053620474947</v>
      </c>
      <c r="P232" s="7">
        <f t="shared" si="31"/>
        <v>3.8123053620474945</v>
      </c>
      <c r="R232" s="2">
        <v>500</v>
      </c>
      <c r="S232" s="17">
        <f t="shared" si="33"/>
        <v>236625.23486639126</v>
      </c>
    </row>
    <row r="233" spans="9:19" ht="15">
      <c r="I233" s="2">
        <f t="shared" si="26"/>
        <v>19</v>
      </c>
      <c r="J233" s="2">
        <v>228</v>
      </c>
      <c r="K233" s="2">
        <f t="shared" si="29"/>
        <v>500</v>
      </c>
      <c r="L233" s="2">
        <f t="shared" si="30"/>
        <v>130</v>
      </c>
      <c r="M233" s="17">
        <f t="shared" si="32"/>
        <v>193769.66159356924</v>
      </c>
      <c r="N233" s="3">
        <f t="shared" si="27"/>
        <v>0.06730295728782625</v>
      </c>
      <c r="O233" s="3">
        <f t="shared" si="28"/>
        <v>0.8076354874539149</v>
      </c>
      <c r="P233" s="7">
        <f t="shared" si="31"/>
        <v>3.807635487453915</v>
      </c>
      <c r="R233" s="2">
        <v>500</v>
      </c>
      <c r="S233" s="17">
        <f t="shared" si="33"/>
        <v>238508.46540311188</v>
      </c>
    </row>
    <row r="234" spans="9:19" ht="15">
      <c r="I234" s="2">
        <f t="shared" si="26"/>
        <v>19</v>
      </c>
      <c r="J234" s="2">
        <v>229</v>
      </c>
      <c r="K234" s="2">
        <f t="shared" si="29"/>
        <v>500</v>
      </c>
      <c r="L234" s="2">
        <f t="shared" si="30"/>
        <v>130</v>
      </c>
      <c r="M234" s="17">
        <f t="shared" si="32"/>
        <v>194885.66074755316</v>
      </c>
      <c r="N234" s="3">
        <f t="shared" si="27"/>
        <v>0.06691729369044379</v>
      </c>
      <c r="O234" s="3">
        <f t="shared" si="28"/>
        <v>0.8030075242853254</v>
      </c>
      <c r="P234" s="7">
        <f t="shared" si="31"/>
        <v>3.8030075242853254</v>
      </c>
      <c r="R234" s="2">
        <v>500</v>
      </c>
      <c r="S234" s="17">
        <f t="shared" si="33"/>
        <v>240402.6814512967</v>
      </c>
    </row>
    <row r="235" spans="9:19" ht="15">
      <c r="I235" s="2">
        <f t="shared" si="26"/>
        <v>19</v>
      </c>
      <c r="J235" s="2">
        <v>230</v>
      </c>
      <c r="K235" s="2">
        <f t="shared" si="29"/>
        <v>500</v>
      </c>
      <c r="L235" s="2">
        <f t="shared" si="30"/>
        <v>130</v>
      </c>
      <c r="M235" s="17">
        <f t="shared" si="32"/>
        <v>196004.44989942203</v>
      </c>
      <c r="N235" s="3">
        <f t="shared" si="27"/>
        <v>0.06653507708939076</v>
      </c>
      <c r="O235" s="3">
        <f t="shared" si="28"/>
        <v>0.798420925072689</v>
      </c>
      <c r="P235" s="7">
        <f t="shared" si="31"/>
        <v>3.798420925072689</v>
      </c>
      <c r="R235" s="2">
        <v>500</v>
      </c>
      <c r="S235" s="17">
        <f t="shared" si="33"/>
        <v>242307.94709309592</v>
      </c>
    </row>
    <row r="236" spans="9:19" ht="15">
      <c r="I236" s="2">
        <f t="shared" si="26"/>
        <v>19</v>
      </c>
      <c r="J236" s="2">
        <v>231</v>
      </c>
      <c r="K236" s="2">
        <f t="shared" si="29"/>
        <v>500</v>
      </c>
      <c r="L236" s="2">
        <f t="shared" si="30"/>
        <v>130</v>
      </c>
      <c r="M236" s="17">
        <f t="shared" si="32"/>
        <v>197126.03602417058</v>
      </c>
      <c r="N236" s="3">
        <f t="shared" si="27"/>
        <v>0.06615626265285017</v>
      </c>
      <c r="O236" s="3">
        <f t="shared" si="28"/>
        <v>0.793875151834202</v>
      </c>
      <c r="P236" s="7">
        <f t="shared" si="31"/>
        <v>3.793875151834202</v>
      </c>
      <c r="R236" s="2">
        <v>500</v>
      </c>
      <c r="S236" s="17">
        <f t="shared" si="33"/>
        <v>244224.3267844723</v>
      </c>
    </row>
    <row r="237" spans="9:19" ht="15">
      <c r="I237" s="2">
        <f t="shared" si="26"/>
        <v>19</v>
      </c>
      <c r="J237" s="2">
        <v>232</v>
      </c>
      <c r="K237" s="2">
        <f t="shared" si="29"/>
        <v>500</v>
      </c>
      <c r="L237" s="2">
        <f t="shared" si="30"/>
        <v>130</v>
      </c>
      <c r="M237" s="17">
        <f t="shared" si="32"/>
        <v>198250.426114231</v>
      </c>
      <c r="N237" s="3">
        <f t="shared" si="27"/>
        <v>0.06578080632255377</v>
      </c>
      <c r="O237" s="3">
        <f t="shared" si="28"/>
        <v>0.7893696758706452</v>
      </c>
      <c r="P237" s="7">
        <f t="shared" si="31"/>
        <v>3.7893696758706454</v>
      </c>
      <c r="R237" s="2">
        <v>500</v>
      </c>
      <c r="S237" s="17">
        <f t="shared" si="33"/>
        <v>246151.88535738172</v>
      </c>
    </row>
    <row r="238" spans="9:19" ht="15">
      <c r="I238" s="2">
        <f t="shared" si="26"/>
        <v>19</v>
      </c>
      <c r="J238" s="2">
        <v>233</v>
      </c>
      <c r="K238" s="2">
        <f t="shared" si="29"/>
        <v>500</v>
      </c>
      <c r="L238" s="2">
        <f t="shared" si="30"/>
        <v>130</v>
      </c>
      <c r="M238" s="17">
        <f t="shared" si="32"/>
        <v>199377.62717951657</v>
      </c>
      <c r="N238" s="3">
        <f t="shared" si="27"/>
        <v>0.0654086647971678</v>
      </c>
      <c r="O238" s="3">
        <f t="shared" si="28"/>
        <v>0.7849039775660136</v>
      </c>
      <c r="P238" s="7">
        <f t="shared" si="31"/>
        <v>3.784903977566014</v>
      </c>
      <c r="R238" s="2">
        <v>500</v>
      </c>
      <c r="S238" s="17">
        <f t="shared" si="33"/>
        <v>248090.68802196643</v>
      </c>
    </row>
    <row r="239" spans="9:19" ht="15">
      <c r="I239" s="2">
        <f t="shared" si="26"/>
        <v>19</v>
      </c>
      <c r="J239" s="2">
        <v>234</v>
      </c>
      <c r="K239" s="2">
        <f t="shared" si="29"/>
        <v>500</v>
      </c>
      <c r="L239" s="2">
        <f t="shared" si="30"/>
        <v>130</v>
      </c>
      <c r="M239" s="17">
        <f t="shared" si="32"/>
        <v>200507.64624746537</v>
      </c>
      <c r="N239" s="3">
        <f t="shared" si="27"/>
        <v>0.06503979551610485</v>
      </c>
      <c r="O239" s="3">
        <f t="shared" si="28"/>
        <v>0.7804775461932583</v>
      </c>
      <c r="P239" s="7">
        <f t="shared" si="31"/>
        <v>3.780477546193258</v>
      </c>
      <c r="R239" s="2">
        <v>500</v>
      </c>
      <c r="S239" s="17">
        <f t="shared" si="33"/>
        <v>250040.80036876124</v>
      </c>
    </row>
    <row r="240" spans="9:19" ht="15">
      <c r="I240" s="2">
        <f t="shared" si="26"/>
        <v>19</v>
      </c>
      <c r="J240" s="2">
        <v>235</v>
      </c>
      <c r="K240" s="2">
        <f t="shared" si="29"/>
        <v>500</v>
      </c>
      <c r="L240" s="2">
        <f t="shared" si="30"/>
        <v>130</v>
      </c>
      <c r="M240" s="17">
        <f t="shared" si="32"/>
        <v>201640.49036308404</v>
      </c>
      <c r="N240" s="3">
        <f t="shared" si="27"/>
        <v>0.06467415664374969</v>
      </c>
      <c r="O240" s="3">
        <f t="shared" si="28"/>
        <v>0.7760898797249962</v>
      </c>
      <c r="P240" s="7">
        <f t="shared" si="31"/>
        <v>3.776089879724996</v>
      </c>
      <c r="R240" s="2">
        <v>500</v>
      </c>
      <c r="S240" s="17">
        <f t="shared" si="33"/>
        <v>252002.28837091234</v>
      </c>
    </row>
    <row r="241" spans="9:19" ht="15">
      <c r="I241" s="2">
        <f t="shared" si="26"/>
        <v>19</v>
      </c>
      <c r="J241" s="2">
        <v>236</v>
      </c>
      <c r="K241" s="2">
        <f t="shared" si="29"/>
        <v>500</v>
      </c>
      <c r="L241" s="2">
        <f t="shared" si="30"/>
        <v>130</v>
      </c>
      <c r="M241" s="17">
        <f t="shared" si="32"/>
        <v>202776.16658899176</v>
      </c>
      <c r="N241" s="3">
        <f t="shared" si="27"/>
        <v>0.06431170705408622</v>
      </c>
      <c r="O241" s="3">
        <f t="shared" si="28"/>
        <v>0.7717404846490346</v>
      </c>
      <c r="P241" s="7">
        <f t="shared" si="31"/>
        <v>3.7717404846490346</v>
      </c>
      <c r="R241" s="2">
        <v>500</v>
      </c>
      <c r="S241" s="17">
        <f t="shared" si="33"/>
        <v>253975.21838640934</v>
      </c>
    </row>
    <row r="242" spans="9:19" ht="15">
      <c r="I242" s="2">
        <f t="shared" si="26"/>
        <v>19</v>
      </c>
      <c r="J242" s="2">
        <v>237</v>
      </c>
      <c r="K242" s="2">
        <f t="shared" si="29"/>
        <v>500</v>
      </c>
      <c r="L242" s="2">
        <f t="shared" si="30"/>
        <v>130</v>
      </c>
      <c r="M242" s="17">
        <f t="shared" si="32"/>
        <v>203914.68200546424</v>
      </c>
      <c r="N242" s="3">
        <f t="shared" si="27"/>
        <v>0.06395240631571415</v>
      </c>
      <c r="O242" s="3">
        <f t="shared" si="28"/>
        <v>0.7674288757885699</v>
      </c>
      <c r="P242" s="7">
        <f t="shared" si="31"/>
        <v>3.76742887578857</v>
      </c>
      <c r="R242" s="2">
        <v>500</v>
      </c>
      <c r="S242" s="17">
        <f t="shared" si="33"/>
        <v>255959.65716033007</v>
      </c>
    </row>
    <row r="243" spans="9:19" ht="15">
      <c r="I243" s="2">
        <f t="shared" si="26"/>
        <v>19</v>
      </c>
      <c r="J243" s="2">
        <v>238</v>
      </c>
      <c r="K243" s="2">
        <f t="shared" si="29"/>
        <v>500</v>
      </c>
      <c r="L243" s="2">
        <f t="shared" si="30"/>
        <v>130</v>
      </c>
      <c r="M243" s="17">
        <f t="shared" si="32"/>
        <v>205056.0437104779</v>
      </c>
      <c r="N243" s="3">
        <f t="shared" si="27"/>
        <v>0.06359621467724366</v>
      </c>
      <c r="O243" s="3">
        <f t="shared" si="28"/>
        <v>0.763154576126924</v>
      </c>
      <c r="P243" s="7">
        <f t="shared" si="31"/>
        <v>3.763154576126924</v>
      </c>
      <c r="R243" s="2">
        <v>500</v>
      </c>
      <c r="S243" s="17">
        <f t="shared" si="33"/>
        <v>257955.67182709867</v>
      </c>
    </row>
    <row r="244" spans="9:19" ht="15">
      <c r="I244" s="2">
        <f t="shared" si="26"/>
        <v>19</v>
      </c>
      <c r="J244" s="2">
        <v>239</v>
      </c>
      <c r="K244" s="2">
        <f t="shared" si="29"/>
        <v>500</v>
      </c>
      <c r="L244" s="2">
        <f t="shared" si="30"/>
        <v>130</v>
      </c>
      <c r="M244" s="17">
        <f t="shared" si="32"/>
        <v>206200.25881975412</v>
      </c>
      <c r="N244" s="3">
        <f t="shared" si="27"/>
        <v>0.06324309305305696</v>
      </c>
      <c r="O244" s="3">
        <f t="shared" si="28"/>
        <v>0.7589171166366835</v>
      </c>
      <c r="P244" s="7">
        <f t="shared" si="31"/>
        <v>3.7589171166366837</v>
      </c>
      <c r="R244" s="2">
        <v>500</v>
      </c>
      <c r="S244" s="17">
        <f t="shared" si="33"/>
        <v>259963.32991275674</v>
      </c>
    </row>
    <row r="245" spans="9:19" ht="15">
      <c r="I245" s="2">
        <f t="shared" si="26"/>
        <v>20</v>
      </c>
      <c r="J245" s="2">
        <v>240</v>
      </c>
      <c r="K245" s="2">
        <f t="shared" si="29"/>
        <v>500</v>
      </c>
      <c r="L245" s="2">
        <f t="shared" si="30"/>
        <v>130</v>
      </c>
      <c r="M245" s="17">
        <f t="shared" si="32"/>
        <v>207347.3344668035</v>
      </c>
      <c r="N245" s="3">
        <f t="shared" si="27"/>
        <v>0.06289300300942634</v>
      </c>
      <c r="O245" s="3">
        <f t="shared" si="28"/>
        <v>0.754716036113116</v>
      </c>
      <c r="P245" s="7">
        <f t="shared" si="31"/>
        <v>3.754716036113116</v>
      </c>
      <c r="R245" s="2">
        <v>500</v>
      </c>
      <c r="S245" s="17">
        <f t="shared" si="33"/>
        <v>261982.69933724782</v>
      </c>
    </row>
    <row r="246" spans="9:19" ht="15">
      <c r="I246" s="2">
        <f t="shared" si="26"/>
        <v>20</v>
      </c>
      <c r="J246" s="2">
        <v>241</v>
      </c>
      <c r="K246" s="2">
        <f t="shared" si="29"/>
        <v>500</v>
      </c>
      <c r="L246" s="2">
        <f t="shared" si="30"/>
        <v>130</v>
      </c>
      <c r="M246" s="17">
        <f t="shared" si="32"/>
        <v>208497.2778029705</v>
      </c>
      <c r="N246" s="3">
        <f t="shared" si="27"/>
        <v>0.06254590675097788</v>
      </c>
      <c r="O246" s="3">
        <f t="shared" si="28"/>
        <v>0.7505508810117345</v>
      </c>
      <c r="P246" s="7">
        <f t="shared" si="31"/>
        <v>3.7505508810117343</v>
      </c>
      <c r="R246" s="2">
        <v>500</v>
      </c>
      <c r="S246" s="17">
        <f t="shared" si="33"/>
        <v>264013.8484167151</v>
      </c>
    </row>
    <row r="247" spans="9:19" ht="15">
      <c r="I247" s="2">
        <f t="shared" si="26"/>
        <v>20</v>
      </c>
      <c r="J247" s="2">
        <v>242</v>
      </c>
      <c r="K247" s="2">
        <f t="shared" si="29"/>
        <v>500</v>
      </c>
      <c r="L247" s="2">
        <f t="shared" si="30"/>
        <v>130</v>
      </c>
      <c r="M247" s="17">
        <f t="shared" si="32"/>
        <v>209650.0959974779</v>
      </c>
      <c r="N247" s="3">
        <f t="shared" si="27"/>
        <v>0.06220176710749115</v>
      </c>
      <c r="O247" s="3">
        <f t="shared" si="28"/>
        <v>0.7464212052898939</v>
      </c>
      <c r="P247" s="7">
        <f t="shared" si="31"/>
        <v>3.7464212052898938</v>
      </c>
      <c r="R247" s="2">
        <v>500</v>
      </c>
      <c r="S247" s="17">
        <f t="shared" si="33"/>
        <v>266056.8458658126</v>
      </c>
    </row>
    <row r="248" spans="9:19" ht="15">
      <c r="I248" s="2">
        <f t="shared" si="26"/>
        <v>20</v>
      </c>
      <c r="J248" s="2">
        <v>243</v>
      </c>
      <c r="K248" s="2">
        <f t="shared" si="29"/>
        <v>500</v>
      </c>
      <c r="L248" s="2">
        <f t="shared" si="30"/>
        <v>130</v>
      </c>
      <c r="M248" s="17">
        <f t="shared" si="32"/>
        <v>210805.7962374716</v>
      </c>
      <c r="N248" s="3">
        <f t="shared" si="27"/>
        <v>0.061860547521025246</v>
      </c>
      <c r="O248" s="3">
        <f t="shared" si="28"/>
        <v>0.742326570252303</v>
      </c>
      <c r="P248" s="7">
        <f t="shared" si="31"/>
        <v>3.742326570252303</v>
      </c>
      <c r="R248" s="2">
        <v>500</v>
      </c>
      <c r="S248" s="17">
        <f t="shared" si="33"/>
        <v>268111.76080002985</v>
      </c>
    </row>
    <row r="249" spans="9:19" ht="15">
      <c r="I249" s="2">
        <f t="shared" si="26"/>
        <v>20</v>
      </c>
      <c r="J249" s="2">
        <v>244</v>
      </c>
      <c r="K249" s="2">
        <f t="shared" si="29"/>
        <v>500</v>
      </c>
      <c r="L249" s="2">
        <f t="shared" si="30"/>
        <v>130</v>
      </c>
      <c r="M249" s="17">
        <f t="shared" si="32"/>
        <v>211964.38572806527</v>
      </c>
      <c r="N249" s="3">
        <f t="shared" si="27"/>
        <v>0.06152221203336145</v>
      </c>
      <c r="O249" s="3">
        <f t="shared" si="28"/>
        <v>0.7382665444003375</v>
      </c>
      <c r="P249" s="7">
        <f t="shared" si="31"/>
        <v>3.7382665444003376</v>
      </c>
      <c r="R249" s="2">
        <v>500</v>
      </c>
      <c r="S249" s="17">
        <f t="shared" si="33"/>
        <v>270178.66273803</v>
      </c>
    </row>
    <row r="250" spans="9:19" ht="15">
      <c r="I250" s="2">
        <f t="shared" si="26"/>
        <v>20</v>
      </c>
      <c r="J250" s="2">
        <v>245</v>
      </c>
      <c r="K250" s="2">
        <f t="shared" si="29"/>
        <v>500</v>
      </c>
      <c r="L250" s="2">
        <f t="shared" si="30"/>
        <v>130</v>
      </c>
      <c r="M250" s="17">
        <f t="shared" si="32"/>
        <v>213125.87169238544</v>
      </c>
      <c r="N250" s="3">
        <f t="shared" si="27"/>
        <v>0.06118672527375386</v>
      </c>
      <c r="O250" s="3">
        <f t="shared" si="28"/>
        <v>0.7342407032850463</v>
      </c>
      <c r="P250" s="7">
        <f t="shared" si="31"/>
        <v>3.7342407032850464</v>
      </c>
      <c r="R250" s="2">
        <v>500</v>
      </c>
      <c r="S250" s="17">
        <f t="shared" si="33"/>
        <v>272257.62160400185</v>
      </c>
    </row>
    <row r="251" spans="9:19" ht="15">
      <c r="I251" s="2">
        <f t="shared" si="26"/>
        <v>20</v>
      </c>
      <c r="J251" s="2">
        <v>246</v>
      </c>
      <c r="K251" s="2">
        <f t="shared" si="29"/>
        <v>500</v>
      </c>
      <c r="L251" s="2">
        <f t="shared" si="30"/>
        <v>130</v>
      </c>
      <c r="M251" s="17">
        <f t="shared" si="32"/>
        <v>214290.2613716164</v>
      </c>
      <c r="N251" s="3">
        <f t="shared" si="27"/>
        <v>0.060854052446978855</v>
      </c>
      <c r="O251" s="3">
        <f t="shared" si="28"/>
        <v>0.7302486293637462</v>
      </c>
      <c r="P251" s="7">
        <f t="shared" si="31"/>
        <v>3.7302486293637465</v>
      </c>
      <c r="R251" s="2">
        <v>500</v>
      </c>
      <c r="S251" s="17">
        <f t="shared" si="33"/>
        <v>274348.70773002517</v>
      </c>
    </row>
    <row r="252" spans="9:19" ht="15">
      <c r="I252" s="2">
        <f t="shared" si="26"/>
        <v>20</v>
      </c>
      <c r="J252" s="2">
        <v>247</v>
      </c>
      <c r="K252" s="2">
        <f t="shared" si="29"/>
        <v>500</v>
      </c>
      <c r="L252" s="2">
        <f t="shared" si="30"/>
        <v>130</v>
      </c>
      <c r="M252" s="17">
        <f t="shared" si="32"/>
        <v>215457.56202504542</v>
      </c>
      <c r="N252" s="3">
        <f t="shared" si="27"/>
        <v>0.06052415932167534</v>
      </c>
      <c r="O252" s="3">
        <f t="shared" si="28"/>
        <v>0.726289911860104</v>
      </c>
      <c r="P252" s="7">
        <f t="shared" si="31"/>
        <v>3.7262899118601043</v>
      </c>
      <c r="R252" s="2">
        <v>500</v>
      </c>
      <c r="S252" s="17">
        <f t="shared" si="33"/>
        <v>276451.9918584503</v>
      </c>
    </row>
    <row r="253" spans="9:19" ht="15">
      <c r="I253" s="2">
        <f t="shared" si="26"/>
        <v>20</v>
      </c>
      <c r="J253" s="2">
        <v>248</v>
      </c>
      <c r="K253" s="2">
        <f t="shared" si="29"/>
        <v>500</v>
      </c>
      <c r="L253" s="2">
        <f t="shared" si="30"/>
        <v>130</v>
      </c>
      <c r="M253" s="17">
        <f t="shared" si="32"/>
        <v>216627.78093010804</v>
      </c>
      <c r="N253" s="3">
        <f t="shared" si="27"/>
        <v>0.060197012218967075</v>
      </c>
      <c r="O253" s="3">
        <f t="shared" si="28"/>
        <v>0.722364146627605</v>
      </c>
      <c r="P253" s="7">
        <f t="shared" si="31"/>
        <v>3.722364146627605</v>
      </c>
      <c r="R253" s="2">
        <v>500</v>
      </c>
      <c r="S253" s="17">
        <f t="shared" si="33"/>
        <v>278567.54514429125</v>
      </c>
    </row>
    <row r="254" spans="9:19" ht="15">
      <c r="I254" s="2">
        <f aca="true" t="shared" si="34" ref="I254:I317">FLOOR(J254/12,1)</f>
        <v>20</v>
      </c>
      <c r="J254" s="2">
        <v>249</v>
      </c>
      <c r="K254" s="2">
        <f t="shared" si="29"/>
        <v>500</v>
      </c>
      <c r="L254" s="2">
        <f t="shared" si="30"/>
        <v>130</v>
      </c>
      <c r="M254" s="17">
        <f t="shared" si="32"/>
        <v>217800.9253824333</v>
      </c>
      <c r="N254" s="3">
        <f aca="true" t="shared" si="35" ref="N254:N317">L254/((M253+K254)/100)</f>
        <v>0.05987257800135955</v>
      </c>
      <c r="O254" s="3">
        <f aca="true" t="shared" si="36" ref="O254:O317">N254*12</f>
        <v>0.7184709360163146</v>
      </c>
      <c r="P254" s="7">
        <f t="shared" si="31"/>
        <v>3.7184709360163146</v>
      </c>
      <c r="R254" s="2">
        <v>500</v>
      </c>
      <c r="S254" s="17">
        <f t="shared" si="33"/>
        <v>280695.43915763294</v>
      </c>
    </row>
    <row r="255" spans="9:19" ht="15">
      <c r="I255" s="2">
        <f t="shared" si="34"/>
        <v>20</v>
      </c>
      <c r="J255" s="2">
        <v>250</v>
      </c>
      <c r="K255" s="2">
        <f t="shared" si="29"/>
        <v>500</v>
      </c>
      <c r="L255" s="2">
        <f t="shared" si="30"/>
        <v>130</v>
      </c>
      <c r="M255" s="17">
        <f t="shared" si="32"/>
        <v>218977.0026958894</v>
      </c>
      <c r="N255" s="3">
        <f t="shared" si="35"/>
        <v>0.05955082406190346</v>
      </c>
      <c r="O255" s="3">
        <f t="shared" si="36"/>
        <v>0.7146098887428415</v>
      </c>
      <c r="P255" s="7">
        <f t="shared" si="31"/>
        <v>3.7146098887428414</v>
      </c>
      <c r="R255" s="2">
        <v>500</v>
      </c>
      <c r="S255" s="17">
        <f t="shared" si="33"/>
        <v>282835.74588605243</v>
      </c>
    </row>
    <row r="256" spans="9:19" ht="15">
      <c r="I256" s="2">
        <f t="shared" si="34"/>
        <v>20</v>
      </c>
      <c r="J256" s="2">
        <v>251</v>
      </c>
      <c r="K256" s="2">
        <f t="shared" si="29"/>
        <v>500</v>
      </c>
      <c r="L256" s="2">
        <f t="shared" si="30"/>
        <v>130</v>
      </c>
      <c r="M256" s="17">
        <f t="shared" si="32"/>
        <v>220156.02020262912</v>
      </c>
      <c r="N256" s="3">
        <f t="shared" si="35"/>
        <v>0.059231718313617544</v>
      </c>
      <c r="O256" s="3">
        <f t="shared" si="36"/>
        <v>0.7107806197634106</v>
      </c>
      <c r="P256" s="7">
        <f t="shared" si="31"/>
        <v>3.7107806197634106</v>
      </c>
      <c r="R256" s="2">
        <v>500</v>
      </c>
      <c r="S256" s="17">
        <f t="shared" si="33"/>
        <v>284988.5377370544</v>
      </c>
    </row>
    <row r="257" spans="9:19" ht="15">
      <c r="I257" s="2">
        <f t="shared" si="34"/>
        <v>21</v>
      </c>
      <c r="J257" s="2">
        <v>252</v>
      </c>
      <c r="K257" s="2">
        <f t="shared" si="29"/>
        <v>500</v>
      </c>
      <c r="L257" s="2">
        <f t="shared" si="30"/>
        <v>130</v>
      </c>
      <c r="M257" s="17">
        <f t="shared" si="32"/>
        <v>221337.9852531357</v>
      </c>
      <c r="N257" s="3">
        <f t="shared" si="35"/>
        <v>0.05891522917916338</v>
      </c>
      <c r="O257" s="3">
        <f t="shared" si="36"/>
        <v>0.7069827501499606</v>
      </c>
      <c r="P257" s="7">
        <f t="shared" si="31"/>
        <v>3.706982750149961</v>
      </c>
      <c r="R257" s="2">
        <v>500</v>
      </c>
      <c r="S257" s="17">
        <f t="shared" si="33"/>
        <v>287153.8875405206</v>
      </c>
    </row>
    <row r="258" spans="9:19" ht="15">
      <c r="I258" s="2">
        <f t="shared" si="34"/>
        <v>21</v>
      </c>
      <c r="J258" s="2">
        <v>253</v>
      </c>
      <c r="K258" s="2">
        <f t="shared" si="29"/>
        <v>500</v>
      </c>
      <c r="L258" s="2">
        <f t="shared" si="30"/>
        <v>130</v>
      </c>
      <c r="M258" s="17">
        <f t="shared" si="32"/>
        <v>222522.90521626855</v>
      </c>
      <c r="N258" s="3">
        <f t="shared" si="35"/>
        <v>0.05860132558076523</v>
      </c>
      <c r="O258" s="3">
        <f t="shared" si="36"/>
        <v>0.7032159069691828</v>
      </c>
      <c r="P258" s="7">
        <f t="shared" si="31"/>
        <v>3.7032159069691826</v>
      </c>
      <c r="R258" s="2">
        <v>500</v>
      </c>
      <c r="S258" s="17">
        <f t="shared" si="33"/>
        <v>289331.8685511736</v>
      </c>
    </row>
    <row r="259" spans="9:19" ht="15">
      <c r="I259" s="2">
        <f t="shared" si="34"/>
        <v>21</v>
      </c>
      <c r="J259" s="2">
        <v>254</v>
      </c>
      <c r="K259" s="2">
        <f t="shared" si="29"/>
        <v>500</v>
      </c>
      <c r="L259" s="2">
        <f t="shared" si="30"/>
        <v>130</v>
      </c>
      <c r="M259" s="17">
        <f t="shared" si="32"/>
        <v>223710.78747930922</v>
      </c>
      <c r="N259" s="3">
        <f t="shared" si="35"/>
        <v>0.058289976930368255</v>
      </c>
      <c r="O259" s="3">
        <f t="shared" si="36"/>
        <v>0.6994797231644191</v>
      </c>
      <c r="P259" s="7">
        <f t="shared" si="31"/>
        <v>3.699479723164419</v>
      </c>
      <c r="R259" s="2">
        <v>500</v>
      </c>
      <c r="S259" s="17">
        <f t="shared" si="33"/>
        <v>291522.5544510554</v>
      </c>
    </row>
    <row r="260" spans="9:19" ht="15">
      <c r="I260" s="2">
        <f t="shared" si="34"/>
        <v>21</v>
      </c>
      <c r="J260" s="2">
        <v>255</v>
      </c>
      <c r="K260" s="2">
        <f t="shared" si="29"/>
        <v>500</v>
      </c>
      <c r="L260" s="2">
        <f t="shared" si="30"/>
        <v>130</v>
      </c>
      <c r="M260" s="17">
        <f t="shared" si="32"/>
        <v>224901.63944800748</v>
      </c>
      <c r="N260" s="3">
        <f t="shared" si="35"/>
        <v>0.05798115312002851</v>
      </c>
      <c r="O260" s="3">
        <f t="shared" si="36"/>
        <v>0.6957738374403422</v>
      </c>
      <c r="P260" s="7">
        <f t="shared" si="31"/>
        <v>3.695773837440342</v>
      </c>
      <c r="R260" s="2">
        <v>500</v>
      </c>
      <c r="S260" s="17">
        <f t="shared" si="33"/>
        <v>293726.0193520199</v>
      </c>
    </row>
    <row r="261" spans="9:19" ht="15">
      <c r="I261" s="2">
        <f t="shared" si="34"/>
        <v>21</v>
      </c>
      <c r="J261" s="2">
        <v>256</v>
      </c>
      <c r="K261" s="2">
        <f t="shared" si="29"/>
        <v>500</v>
      </c>
      <c r="L261" s="2">
        <f t="shared" si="30"/>
        <v>130</v>
      </c>
      <c r="M261" s="17">
        <f t="shared" si="32"/>
        <v>226095.4685466275</v>
      </c>
      <c r="N261" s="3">
        <f t="shared" si="35"/>
        <v>0.05767482451252827</v>
      </c>
      <c r="O261" s="3">
        <f t="shared" si="36"/>
        <v>0.6920978941503393</v>
      </c>
      <c r="P261" s="7">
        <f t="shared" si="31"/>
        <v>3.692097894150339</v>
      </c>
      <c r="R261" s="2">
        <v>500</v>
      </c>
      <c r="S261" s="17">
        <f t="shared" si="33"/>
        <v>295942.33779824</v>
      </c>
    </row>
    <row r="262" spans="9:19" ht="15">
      <c r="I262" s="2">
        <f t="shared" si="34"/>
        <v>21</v>
      </c>
      <c r="J262" s="2">
        <v>257</v>
      </c>
      <c r="K262" s="2">
        <f aca="true" t="shared" si="37" ref="K262:K325">$C$1</f>
        <v>500</v>
      </c>
      <c r="L262" s="2">
        <f aca="true" t="shared" si="38" ref="L262:L325">$C$2</f>
        <v>130</v>
      </c>
      <c r="M262" s="17">
        <f t="shared" si="32"/>
        <v>227292.28221799407</v>
      </c>
      <c r="N262" s="3">
        <f t="shared" si="35"/>
        <v>0.05737096193221065</v>
      </c>
      <c r="O262" s="3">
        <f t="shared" si="36"/>
        <v>0.6884515431865278</v>
      </c>
      <c r="P262" s="7">
        <f t="shared" si="31"/>
        <v>3.688451543186528</v>
      </c>
      <c r="R262" s="2">
        <v>500</v>
      </c>
      <c r="S262" s="17">
        <f t="shared" si="33"/>
        <v>298171.58476872975</v>
      </c>
    </row>
    <row r="263" spans="9:19" ht="15">
      <c r="I263" s="2">
        <f t="shared" si="34"/>
        <v>21</v>
      </c>
      <c r="J263" s="2">
        <v>258</v>
      </c>
      <c r="K263" s="2">
        <f t="shared" si="37"/>
        <v>500</v>
      </c>
      <c r="L263" s="2">
        <f t="shared" si="38"/>
        <v>130</v>
      </c>
      <c r="M263" s="17">
        <f t="shared" si="32"/>
        <v>228492.08792353905</v>
      </c>
      <c r="N263" s="3">
        <f t="shared" si="35"/>
        <v>0.05706953665602761</v>
      </c>
      <c r="O263" s="3">
        <f t="shared" si="36"/>
        <v>0.6848344398723314</v>
      </c>
      <c r="P263" s="7">
        <f aca="true" t="shared" si="39" ref="P263:P326">O263+$C$3</f>
        <v>3.6848344398723314</v>
      </c>
      <c r="R263" s="2">
        <v>500</v>
      </c>
      <c r="S263" s="17">
        <f t="shared" si="33"/>
        <v>300413.8356798807</v>
      </c>
    </row>
    <row r="264" spans="9:19" ht="15">
      <c r="I264" s="2">
        <f t="shared" si="34"/>
        <v>21</v>
      </c>
      <c r="J264" s="2">
        <v>259</v>
      </c>
      <c r="K264" s="2">
        <f t="shared" si="37"/>
        <v>500</v>
      </c>
      <c r="L264" s="2">
        <f t="shared" si="38"/>
        <v>130</v>
      </c>
      <c r="M264" s="17">
        <f aca="true" t="shared" si="40" ref="M264:M327">(M263+K264+L264)+((M263+K264+L264)/100*$C$3/12)</f>
        <v>229694.8931433479</v>
      </c>
      <c r="N264" s="3">
        <f t="shared" si="35"/>
        <v>0.0567705204047955</v>
      </c>
      <c r="O264" s="3">
        <f t="shared" si="36"/>
        <v>0.681246244857546</v>
      </c>
      <c r="P264" s="7">
        <f t="shared" si="39"/>
        <v>3.681246244857546</v>
      </c>
      <c r="R264" s="2">
        <v>500</v>
      </c>
      <c r="S264" s="17">
        <f aca="true" t="shared" si="41" ref="S264:S327">(S263+R264)+((S263+R264)/100*$C$4/12)</f>
        <v>302669.16638801334</v>
      </c>
    </row>
    <row r="265" spans="9:19" ht="15">
      <c r="I265" s="2">
        <f t="shared" si="34"/>
        <v>21</v>
      </c>
      <c r="J265" s="2">
        <v>260</v>
      </c>
      <c r="K265" s="2">
        <f t="shared" si="37"/>
        <v>500</v>
      </c>
      <c r="L265" s="2">
        <f t="shared" si="38"/>
        <v>130</v>
      </c>
      <c r="M265" s="17">
        <f t="shared" si="40"/>
        <v>230900.70537620626</v>
      </c>
      <c r="N265" s="3">
        <f t="shared" si="35"/>
        <v>0.05647388533465243</v>
      </c>
      <c r="O265" s="3">
        <f t="shared" si="36"/>
        <v>0.6776866240158292</v>
      </c>
      <c r="P265" s="7">
        <f t="shared" si="39"/>
        <v>3.6776866240158292</v>
      </c>
      <c r="R265" s="2">
        <v>500</v>
      </c>
      <c r="S265" s="17">
        <f t="shared" si="41"/>
        <v>304937.6531919434</v>
      </c>
    </row>
    <row r="266" spans="9:19" ht="15">
      <c r="I266" s="2">
        <f t="shared" si="34"/>
        <v>21</v>
      </c>
      <c r="J266" s="2">
        <v>261</v>
      </c>
      <c r="K266" s="2">
        <f t="shared" si="37"/>
        <v>500</v>
      </c>
      <c r="L266" s="2">
        <f t="shared" si="38"/>
        <v>130</v>
      </c>
      <c r="M266" s="17">
        <f t="shared" si="40"/>
        <v>232109.53213964676</v>
      </c>
      <c r="N266" s="3">
        <f t="shared" si="35"/>
        <v>0.05617960402871236</v>
      </c>
      <c r="O266" s="3">
        <f t="shared" si="36"/>
        <v>0.6741552483445483</v>
      </c>
      <c r="P266" s="7">
        <f t="shared" si="39"/>
        <v>3.6741552483445483</v>
      </c>
      <c r="R266" s="2">
        <v>500</v>
      </c>
      <c r="S266" s="17">
        <f t="shared" si="41"/>
        <v>307219.3728355631</v>
      </c>
    </row>
    <row r="267" spans="9:19" ht="15">
      <c r="I267" s="2">
        <f t="shared" si="34"/>
        <v>21</v>
      </c>
      <c r="J267" s="2">
        <v>262</v>
      </c>
      <c r="K267" s="2">
        <f t="shared" si="37"/>
        <v>500</v>
      </c>
      <c r="L267" s="2">
        <f t="shared" si="38"/>
        <v>130</v>
      </c>
      <c r="M267" s="17">
        <f t="shared" si="40"/>
        <v>233321.38096999587</v>
      </c>
      <c r="N267" s="3">
        <f t="shared" si="35"/>
        <v>0.055887649488910326</v>
      </c>
      <c r="O267" s="3">
        <f t="shared" si="36"/>
        <v>0.6706517938669239</v>
      </c>
      <c r="P267" s="7">
        <f t="shared" si="39"/>
        <v>3.6706517938669236</v>
      </c>
      <c r="R267" s="2">
        <v>500</v>
      </c>
      <c r="S267" s="17">
        <f t="shared" si="41"/>
        <v>309514.4025104372</v>
      </c>
    </row>
    <row r="268" spans="9:19" ht="15">
      <c r="I268" s="2">
        <f t="shared" si="34"/>
        <v>21</v>
      </c>
      <c r="J268" s="2">
        <v>263</v>
      </c>
      <c r="K268" s="2">
        <f t="shared" si="37"/>
        <v>500</v>
      </c>
      <c r="L268" s="2">
        <f t="shared" si="38"/>
        <v>130</v>
      </c>
      <c r="M268" s="17">
        <f t="shared" si="40"/>
        <v>234536.25942242084</v>
      </c>
      <c r="N268" s="3">
        <f t="shared" si="35"/>
        <v>0.05559799512803395</v>
      </c>
      <c r="O268" s="3">
        <f t="shared" si="36"/>
        <v>0.6671759415364074</v>
      </c>
      <c r="P268" s="7">
        <f t="shared" si="39"/>
        <v>3.6671759415364074</v>
      </c>
      <c r="R268" s="2">
        <v>500</v>
      </c>
      <c r="S268" s="17">
        <f t="shared" si="41"/>
        <v>311822.81985841476</v>
      </c>
    </row>
    <row r="269" spans="9:19" ht="15">
      <c r="I269" s="2">
        <f t="shared" si="34"/>
        <v>22</v>
      </c>
      <c r="J269" s="2">
        <v>264</v>
      </c>
      <c r="K269" s="2">
        <f t="shared" si="37"/>
        <v>500</v>
      </c>
      <c r="L269" s="2">
        <f t="shared" si="38"/>
        <v>130</v>
      </c>
      <c r="M269" s="17">
        <f t="shared" si="40"/>
        <v>235754.1750709769</v>
      </c>
      <c r="N269" s="3">
        <f t="shared" si="35"/>
        <v>0.05531061476193613</v>
      </c>
      <c r="O269" s="3">
        <f t="shared" si="36"/>
        <v>0.6637273771432336</v>
      </c>
      <c r="P269" s="7">
        <f t="shared" si="39"/>
        <v>3.6637273771432337</v>
      </c>
      <c r="R269" s="2">
        <v>500</v>
      </c>
      <c r="S269" s="17">
        <f t="shared" si="41"/>
        <v>314144.7029742555</v>
      </c>
    </row>
    <row r="270" spans="9:19" ht="15">
      <c r="I270" s="2">
        <f t="shared" si="34"/>
        <v>22</v>
      </c>
      <c r="J270" s="2">
        <v>265</v>
      </c>
      <c r="K270" s="2">
        <f t="shared" si="37"/>
        <v>500</v>
      </c>
      <c r="L270" s="2">
        <f t="shared" si="38"/>
        <v>130</v>
      </c>
      <c r="M270" s="17">
        <f t="shared" si="40"/>
        <v>236975.13550865435</v>
      </c>
      <c r="N270" s="3">
        <f t="shared" si="35"/>
        <v>0.055025482601924226</v>
      </c>
      <c r="O270" s="3">
        <f t="shared" si="36"/>
        <v>0.6603057912230907</v>
      </c>
      <c r="P270" s="7">
        <f t="shared" si="39"/>
        <v>3.6603057912230907</v>
      </c>
      <c r="R270" s="2">
        <v>500</v>
      </c>
      <c r="S270" s="17">
        <f t="shared" si="41"/>
        <v>316480.130408272</v>
      </c>
    </row>
    <row r="271" spans="9:19" ht="15">
      <c r="I271" s="2">
        <f t="shared" si="34"/>
        <v>22</v>
      </c>
      <c r="J271" s="2">
        <v>266</v>
      </c>
      <c r="K271" s="2">
        <f t="shared" si="37"/>
        <v>500</v>
      </c>
      <c r="L271" s="2">
        <f t="shared" si="38"/>
        <v>130</v>
      </c>
      <c r="M271" s="17">
        <f t="shared" si="40"/>
        <v>238199.14834742597</v>
      </c>
      <c r="N271" s="3">
        <f t="shared" si="35"/>
        <v>0.05474257324732104</v>
      </c>
      <c r="O271" s="3">
        <f t="shared" si="36"/>
        <v>0.6569108789678525</v>
      </c>
      <c r="P271" s="7">
        <f t="shared" si="39"/>
        <v>3.6569108789678526</v>
      </c>
      <c r="R271" s="2">
        <v>500</v>
      </c>
      <c r="S271" s="17">
        <f t="shared" si="41"/>
        <v>318829.1811689869</v>
      </c>
    </row>
    <row r="272" spans="9:19" ht="15">
      <c r="I272" s="2">
        <f t="shared" si="34"/>
        <v>22</v>
      </c>
      <c r="J272" s="2">
        <v>267</v>
      </c>
      <c r="K272" s="2">
        <f t="shared" si="37"/>
        <v>500</v>
      </c>
      <c r="L272" s="2">
        <f t="shared" si="38"/>
        <v>130</v>
      </c>
      <c r="M272" s="17">
        <f t="shared" si="40"/>
        <v>239426.22121829455</v>
      </c>
      <c r="N272" s="3">
        <f t="shared" si="35"/>
        <v>0.05446186167819306</v>
      </c>
      <c r="O272" s="3">
        <f t="shared" si="36"/>
        <v>0.6535423401383167</v>
      </c>
      <c r="P272" s="7">
        <f t="shared" si="39"/>
        <v>3.6535423401383165</v>
      </c>
      <c r="R272" s="2">
        <v>500</v>
      </c>
      <c r="S272" s="17">
        <f t="shared" si="41"/>
        <v>321191.934725806</v>
      </c>
    </row>
    <row r="273" spans="9:19" ht="15">
      <c r="I273" s="2">
        <f t="shared" si="34"/>
        <v>22</v>
      </c>
      <c r="J273" s="2">
        <v>268</v>
      </c>
      <c r="K273" s="2">
        <f t="shared" si="37"/>
        <v>500</v>
      </c>
      <c r="L273" s="2">
        <f t="shared" si="38"/>
        <v>130</v>
      </c>
      <c r="M273" s="17">
        <f t="shared" si="40"/>
        <v>240656.36177134028</v>
      </c>
      <c r="N273" s="3">
        <f t="shared" si="35"/>
        <v>0.054183323248241703</v>
      </c>
      <c r="O273" s="3">
        <f t="shared" si="36"/>
        <v>0.6501998789789004</v>
      </c>
      <c r="P273" s="7">
        <f t="shared" si="39"/>
        <v>3.6501998789789005</v>
      </c>
      <c r="R273" s="2">
        <v>500</v>
      </c>
      <c r="S273" s="17">
        <f t="shared" si="41"/>
        <v>323568.4710117065</v>
      </c>
    </row>
    <row r="274" spans="9:19" ht="15">
      <c r="I274" s="2">
        <f t="shared" si="34"/>
        <v>22</v>
      </c>
      <c r="J274" s="2">
        <v>269</v>
      </c>
      <c r="K274" s="2">
        <f t="shared" si="37"/>
        <v>500</v>
      </c>
      <c r="L274" s="2">
        <f t="shared" si="38"/>
        <v>130</v>
      </c>
      <c r="M274" s="17">
        <f t="shared" si="40"/>
        <v>241889.57767576864</v>
      </c>
      <c r="N274" s="3">
        <f t="shared" si="35"/>
        <v>0.053906933677853146</v>
      </c>
      <c r="O274" s="3">
        <f t="shared" si="36"/>
        <v>0.6468832041342377</v>
      </c>
      <c r="P274" s="7">
        <f t="shared" si="39"/>
        <v>3.646883204134238</v>
      </c>
      <c r="R274" s="2">
        <v>500</v>
      </c>
      <c r="S274" s="17">
        <f t="shared" si="41"/>
        <v>325958.8704259415</v>
      </c>
    </row>
    <row r="275" spans="9:19" ht="15">
      <c r="I275" s="2">
        <f t="shared" si="34"/>
        <v>22</v>
      </c>
      <c r="J275" s="2">
        <v>270</v>
      </c>
      <c r="K275" s="2">
        <f t="shared" si="37"/>
        <v>500</v>
      </c>
      <c r="L275" s="2">
        <f t="shared" si="38"/>
        <v>130</v>
      </c>
      <c r="M275" s="17">
        <f t="shared" si="40"/>
        <v>243125.87661995806</v>
      </c>
      <c r="N275" s="3">
        <f t="shared" si="35"/>
        <v>0.05363266904730283</v>
      </c>
      <c r="O275" s="3">
        <f t="shared" si="36"/>
        <v>0.643592028567634</v>
      </c>
      <c r="P275" s="7">
        <f t="shared" si="39"/>
        <v>3.643592028567634</v>
      </c>
      <c r="R275" s="2">
        <v>500</v>
      </c>
      <c r="S275" s="17">
        <f t="shared" si="41"/>
        <v>328363.21383675945</v>
      </c>
    </row>
    <row r="276" spans="9:19" ht="15">
      <c r="I276" s="2">
        <f t="shared" si="34"/>
        <v>22</v>
      </c>
      <c r="J276" s="2">
        <v>271</v>
      </c>
      <c r="K276" s="2">
        <f t="shared" si="37"/>
        <v>500</v>
      </c>
      <c r="L276" s="2">
        <f t="shared" si="38"/>
        <v>130</v>
      </c>
      <c r="M276" s="17">
        <f t="shared" si="40"/>
        <v>244365.26631150796</v>
      </c>
      <c r="N276" s="3">
        <f t="shared" si="35"/>
        <v>0.05336050579011043</v>
      </c>
      <c r="O276" s="3">
        <f t="shared" si="36"/>
        <v>0.6403260694813252</v>
      </c>
      <c r="P276" s="7">
        <f t="shared" si="39"/>
        <v>3.640326069481325</v>
      </c>
      <c r="R276" s="2">
        <v>500</v>
      </c>
      <c r="S276" s="17">
        <f t="shared" si="41"/>
        <v>330781.58258414053</v>
      </c>
    </row>
    <row r="277" spans="9:19" ht="15">
      <c r="I277" s="2">
        <f t="shared" si="34"/>
        <v>22</v>
      </c>
      <c r="J277" s="2">
        <v>272</v>
      </c>
      <c r="K277" s="2">
        <f t="shared" si="37"/>
        <v>500</v>
      </c>
      <c r="L277" s="2">
        <f t="shared" si="38"/>
        <v>130</v>
      </c>
      <c r="M277" s="17">
        <f t="shared" si="40"/>
        <v>245607.75447728674</v>
      </c>
      <c r="N277" s="3">
        <f t="shared" si="35"/>
        <v>0.0530904206865416</v>
      </c>
      <c r="O277" s="3">
        <f t="shared" si="36"/>
        <v>0.6370850482384992</v>
      </c>
      <c r="P277" s="7">
        <f t="shared" si="39"/>
        <v>3.6370850482384993</v>
      </c>
      <c r="R277" s="2">
        <v>500</v>
      </c>
      <c r="S277" s="17">
        <f t="shared" si="41"/>
        <v>333214.058482548</v>
      </c>
    </row>
    <row r="278" spans="9:19" ht="15">
      <c r="I278" s="2">
        <f t="shared" si="34"/>
        <v>22</v>
      </c>
      <c r="J278" s="2">
        <v>273</v>
      </c>
      <c r="K278" s="2">
        <f t="shared" si="37"/>
        <v>500</v>
      </c>
      <c r="L278" s="2">
        <f t="shared" si="38"/>
        <v>130</v>
      </c>
      <c r="M278" s="17">
        <f t="shared" si="40"/>
        <v>246853.34886347994</v>
      </c>
      <c r="N278" s="3">
        <f t="shared" si="35"/>
        <v>0.052822390857252606</v>
      </c>
      <c r="O278" s="3">
        <f t="shared" si="36"/>
        <v>0.6338686902870313</v>
      </c>
      <c r="P278" s="7">
        <f t="shared" si="39"/>
        <v>3.633868690287031</v>
      </c>
      <c r="R278" s="2">
        <v>500</v>
      </c>
      <c r="S278" s="17">
        <f t="shared" si="41"/>
        <v>335660.7238236962</v>
      </c>
    </row>
    <row r="279" spans="9:19" ht="15">
      <c r="I279" s="2">
        <f t="shared" si="34"/>
        <v>22</v>
      </c>
      <c r="J279" s="2">
        <v>274</v>
      </c>
      <c r="K279" s="2">
        <f t="shared" si="37"/>
        <v>500</v>
      </c>
      <c r="L279" s="2">
        <f t="shared" si="38"/>
        <v>130</v>
      </c>
      <c r="M279" s="17">
        <f t="shared" si="40"/>
        <v>248102.05723563864</v>
      </c>
      <c r="N279" s="3">
        <f t="shared" si="35"/>
        <v>0.05255639375707422</v>
      </c>
      <c r="O279" s="3">
        <f t="shared" si="36"/>
        <v>0.6306767250848907</v>
      </c>
      <c r="P279" s="7">
        <f t="shared" si="39"/>
        <v>3.6306767250848906</v>
      </c>
      <c r="R279" s="2">
        <v>500</v>
      </c>
      <c r="S279" s="17">
        <f t="shared" si="41"/>
        <v>338121.6613793344</v>
      </c>
    </row>
    <row r="280" spans="9:19" ht="15">
      <c r="I280" s="2">
        <f t="shared" si="34"/>
        <v>22</v>
      </c>
      <c r="J280" s="2">
        <v>275</v>
      </c>
      <c r="K280" s="2">
        <f t="shared" si="37"/>
        <v>500</v>
      </c>
      <c r="L280" s="2">
        <f t="shared" si="38"/>
        <v>130</v>
      </c>
      <c r="M280" s="17">
        <f t="shared" si="40"/>
        <v>249353.88737872773</v>
      </c>
      <c r="N280" s="3">
        <f t="shared" si="35"/>
        <v>0.05229240716893138</v>
      </c>
      <c r="O280" s="3">
        <f t="shared" si="36"/>
        <v>0.6275088860271766</v>
      </c>
      <c r="P280" s="7">
        <f t="shared" si="39"/>
        <v>3.6275088860271767</v>
      </c>
      <c r="R280" s="2">
        <v>500</v>
      </c>
      <c r="S280" s="17">
        <f t="shared" si="41"/>
        <v>340596.95440404717</v>
      </c>
    </row>
    <row r="281" spans="9:19" ht="15">
      <c r="I281" s="2">
        <f t="shared" si="34"/>
        <v>23</v>
      </c>
      <c r="J281" s="2">
        <v>276</v>
      </c>
      <c r="K281" s="2">
        <f t="shared" si="37"/>
        <v>500</v>
      </c>
      <c r="L281" s="2">
        <f t="shared" si="38"/>
        <v>130</v>
      </c>
      <c r="M281" s="17">
        <f t="shared" si="40"/>
        <v>250608.84709717456</v>
      </c>
      <c r="N281" s="3">
        <f t="shared" si="35"/>
        <v>0.052030409197895096</v>
      </c>
      <c r="O281" s="3">
        <f t="shared" si="36"/>
        <v>0.6243649103747412</v>
      </c>
      <c r="P281" s="7">
        <f t="shared" si="39"/>
        <v>3.6243649103747413</v>
      </c>
      <c r="R281" s="2">
        <v>500</v>
      </c>
      <c r="S281" s="17">
        <f t="shared" si="41"/>
        <v>343086.6866380708</v>
      </c>
    </row>
    <row r="282" spans="9:19" ht="15">
      <c r="I282" s="2">
        <f t="shared" si="34"/>
        <v>23</v>
      </c>
      <c r="J282" s="2">
        <v>277</v>
      </c>
      <c r="K282" s="2">
        <f t="shared" si="37"/>
        <v>500</v>
      </c>
      <c r="L282" s="2">
        <f t="shared" si="38"/>
        <v>130</v>
      </c>
      <c r="M282" s="17">
        <f t="shared" si="40"/>
        <v>251866.9442149175</v>
      </c>
      <c r="N282" s="3">
        <f t="shared" si="35"/>
        <v>0.05177037826536329</v>
      </c>
      <c r="O282" s="3">
        <f t="shared" si="36"/>
        <v>0.6212445391843595</v>
      </c>
      <c r="P282" s="7">
        <f t="shared" si="39"/>
        <v>3.6212445391843593</v>
      </c>
      <c r="R282" s="2">
        <v>500</v>
      </c>
      <c r="S282" s="17">
        <f t="shared" si="41"/>
        <v>345590.9423101262</v>
      </c>
    </row>
    <row r="283" spans="9:19" ht="15">
      <c r="I283" s="2">
        <f t="shared" si="34"/>
        <v>23</v>
      </c>
      <c r="J283" s="2">
        <v>278</v>
      </c>
      <c r="K283" s="2">
        <f t="shared" si="37"/>
        <v>500</v>
      </c>
      <c r="L283" s="2">
        <f t="shared" si="38"/>
        <v>130</v>
      </c>
      <c r="M283" s="17">
        <f t="shared" si="40"/>
        <v>253128.18657545478</v>
      </c>
      <c r="N283" s="3">
        <f t="shared" si="35"/>
        <v>0.051512293103367406</v>
      </c>
      <c r="O283" s="3">
        <f t="shared" si="36"/>
        <v>0.6181475172404088</v>
      </c>
      <c r="P283" s="7">
        <f t="shared" si="39"/>
        <v>3.6181475172404087</v>
      </c>
      <c r="R283" s="2">
        <v>500</v>
      </c>
      <c r="S283" s="17">
        <f t="shared" si="41"/>
        <v>348109.8061402686</v>
      </c>
    </row>
    <row r="284" spans="9:19" ht="15">
      <c r="I284" s="2">
        <f t="shared" si="34"/>
        <v>23</v>
      </c>
      <c r="J284" s="2">
        <v>279</v>
      </c>
      <c r="K284" s="2">
        <f t="shared" si="37"/>
        <v>500</v>
      </c>
      <c r="L284" s="2">
        <f t="shared" si="38"/>
        <v>130</v>
      </c>
      <c r="M284" s="17">
        <f t="shared" si="40"/>
        <v>254392.58204189342</v>
      </c>
      <c r="N284" s="3">
        <f t="shared" si="35"/>
        <v>0.051256132749001385</v>
      </c>
      <c r="O284" s="3">
        <f t="shared" si="36"/>
        <v>0.6150735929880167</v>
      </c>
      <c r="P284" s="7">
        <f t="shared" si="39"/>
        <v>3.6150735929880167</v>
      </c>
      <c r="R284" s="2">
        <v>500</v>
      </c>
      <c r="S284" s="17">
        <f t="shared" si="41"/>
        <v>350643.36334275355</v>
      </c>
    </row>
    <row r="285" spans="9:19" ht="15">
      <c r="I285" s="2">
        <f t="shared" si="34"/>
        <v>23</v>
      </c>
      <c r="J285" s="2">
        <v>280</v>
      </c>
      <c r="K285" s="2">
        <f t="shared" si="37"/>
        <v>500</v>
      </c>
      <c r="L285" s="2">
        <f t="shared" si="38"/>
        <v>130</v>
      </c>
      <c r="M285" s="17">
        <f t="shared" si="40"/>
        <v>255660.13849699814</v>
      </c>
      <c r="N285" s="3">
        <f t="shared" si="35"/>
        <v>0.05100187653897028</v>
      </c>
      <c r="O285" s="3">
        <f t="shared" si="36"/>
        <v>0.6120225184676433</v>
      </c>
      <c r="P285" s="7">
        <f t="shared" si="39"/>
        <v>3.6120225184676436</v>
      </c>
      <c r="R285" s="2">
        <v>500</v>
      </c>
      <c r="S285" s="17">
        <f t="shared" si="41"/>
        <v>353191.6996289196</v>
      </c>
    </row>
    <row r="286" spans="9:19" ht="15">
      <c r="I286" s="2">
        <f t="shared" si="34"/>
        <v>23</v>
      </c>
      <c r="J286" s="2">
        <v>281</v>
      </c>
      <c r="K286" s="2">
        <f t="shared" si="37"/>
        <v>500</v>
      </c>
      <c r="L286" s="2">
        <f t="shared" si="38"/>
        <v>130</v>
      </c>
      <c r="M286" s="17">
        <f t="shared" si="40"/>
        <v>256930.86384324063</v>
      </c>
      <c r="N286" s="3">
        <f t="shared" si="35"/>
        <v>0.050749504104255244</v>
      </c>
      <c r="O286" s="3">
        <f t="shared" si="36"/>
        <v>0.6089940492510629</v>
      </c>
      <c r="P286" s="7">
        <f t="shared" si="39"/>
        <v>3.608994049251063</v>
      </c>
      <c r="R286" s="2">
        <v>500</v>
      </c>
      <c r="S286" s="17">
        <f t="shared" si="41"/>
        <v>355754.9012100883</v>
      </c>
    </row>
    <row r="287" spans="9:19" ht="15">
      <c r="I287" s="2">
        <f t="shared" si="34"/>
        <v>23</v>
      </c>
      <c r="J287" s="2">
        <v>282</v>
      </c>
      <c r="K287" s="2">
        <f t="shared" si="37"/>
        <v>500</v>
      </c>
      <c r="L287" s="2">
        <f t="shared" si="38"/>
        <v>130</v>
      </c>
      <c r="M287" s="17">
        <f t="shared" si="40"/>
        <v>258204.76600284874</v>
      </c>
      <c r="N287" s="3">
        <f t="shared" si="35"/>
        <v>0.050498995364892184</v>
      </c>
      <c r="O287" s="3">
        <f t="shared" si="36"/>
        <v>0.6059879443787062</v>
      </c>
      <c r="P287" s="7">
        <f t="shared" si="39"/>
        <v>3.605987944378706</v>
      </c>
      <c r="R287" s="2">
        <v>500</v>
      </c>
      <c r="S287" s="17">
        <f t="shared" si="41"/>
        <v>358333.0548004805</v>
      </c>
    </row>
    <row r="288" spans="9:19" ht="15">
      <c r="I288" s="2">
        <f t="shared" si="34"/>
        <v>23</v>
      </c>
      <c r="J288" s="2">
        <v>283</v>
      </c>
      <c r="K288" s="2">
        <f t="shared" si="37"/>
        <v>500</v>
      </c>
      <c r="L288" s="2">
        <f t="shared" si="38"/>
        <v>130</v>
      </c>
      <c r="M288" s="17">
        <f t="shared" si="40"/>
        <v>259481.85291785587</v>
      </c>
      <c r="N288" s="3">
        <f t="shared" si="35"/>
        <v>0.05025033052486111</v>
      </c>
      <c r="O288" s="3">
        <f t="shared" si="36"/>
        <v>0.6030039662983333</v>
      </c>
      <c r="P288" s="7">
        <f t="shared" si="39"/>
        <v>3.603003966298333</v>
      </c>
      <c r="R288" s="2">
        <v>500</v>
      </c>
      <c r="S288" s="17">
        <f t="shared" si="41"/>
        <v>360926.24762015</v>
      </c>
    </row>
    <row r="289" spans="9:19" ht="15">
      <c r="I289" s="2">
        <f t="shared" si="34"/>
        <v>23</v>
      </c>
      <c r="J289" s="2">
        <v>284</v>
      </c>
      <c r="K289" s="2">
        <f t="shared" si="37"/>
        <v>500</v>
      </c>
      <c r="L289" s="2">
        <f t="shared" si="38"/>
        <v>130</v>
      </c>
      <c r="M289" s="17">
        <f t="shared" si="40"/>
        <v>260762.1325501505</v>
      </c>
      <c r="N289" s="3">
        <f t="shared" si="35"/>
        <v>0.05000349006708362</v>
      </c>
      <c r="O289" s="3">
        <f t="shared" si="36"/>
        <v>0.6000418808050034</v>
      </c>
      <c r="P289" s="7">
        <f t="shared" si="39"/>
        <v>3.600041880805003</v>
      </c>
      <c r="R289" s="2">
        <v>500</v>
      </c>
      <c r="S289" s="17">
        <f t="shared" si="41"/>
        <v>363534.5673979342</v>
      </c>
    </row>
    <row r="290" spans="9:19" ht="15">
      <c r="I290" s="2">
        <f t="shared" si="34"/>
        <v>23</v>
      </c>
      <c r="J290" s="2">
        <v>285</v>
      </c>
      <c r="K290" s="2">
        <f t="shared" si="37"/>
        <v>500</v>
      </c>
      <c r="L290" s="2">
        <f t="shared" si="38"/>
        <v>130</v>
      </c>
      <c r="M290" s="17">
        <f t="shared" si="40"/>
        <v>262045.61288152589</v>
      </c>
      <c r="N290" s="3">
        <f t="shared" si="35"/>
        <v>0.04975845474852575</v>
      </c>
      <c r="O290" s="3">
        <f t="shared" si="36"/>
        <v>0.597101456982309</v>
      </c>
      <c r="P290" s="7">
        <f t="shared" si="39"/>
        <v>3.597101456982309</v>
      </c>
      <c r="R290" s="2">
        <v>500</v>
      </c>
      <c r="S290" s="17">
        <f t="shared" si="41"/>
        <v>366158.10237442213</v>
      </c>
    </row>
    <row r="291" spans="9:19" ht="15">
      <c r="I291" s="2">
        <f t="shared" si="34"/>
        <v>23</v>
      </c>
      <c r="J291" s="2">
        <v>286</v>
      </c>
      <c r="K291" s="2">
        <f t="shared" si="37"/>
        <v>500</v>
      </c>
      <c r="L291" s="2">
        <f t="shared" si="38"/>
        <v>130</v>
      </c>
      <c r="M291" s="17">
        <f t="shared" si="40"/>
        <v>263332.3019137297</v>
      </c>
      <c r="N291" s="3">
        <f t="shared" si="35"/>
        <v>0.0495152055954036</v>
      </c>
      <c r="O291" s="3">
        <f t="shared" si="36"/>
        <v>0.5941824671448432</v>
      </c>
      <c r="P291" s="7">
        <f t="shared" si="39"/>
        <v>3.5941824671448432</v>
      </c>
      <c r="R291" s="2">
        <v>500</v>
      </c>
      <c r="S291" s="17">
        <f t="shared" si="41"/>
        <v>368796.94130493957</v>
      </c>
    </row>
    <row r="292" spans="9:19" ht="15">
      <c r="I292" s="2">
        <f t="shared" si="34"/>
        <v>23</v>
      </c>
      <c r="J292" s="2">
        <v>287</v>
      </c>
      <c r="K292" s="2">
        <f t="shared" si="37"/>
        <v>500</v>
      </c>
      <c r="L292" s="2">
        <f t="shared" si="38"/>
        <v>130</v>
      </c>
      <c r="M292" s="17">
        <f t="shared" si="40"/>
        <v>264622.207668514</v>
      </c>
      <c r="N292" s="3">
        <f t="shared" si="35"/>
        <v>0.04927372389848935</v>
      </c>
      <c r="O292" s="3">
        <f t="shared" si="36"/>
        <v>0.5912846867818722</v>
      </c>
      <c r="P292" s="7">
        <f t="shared" si="39"/>
        <v>3.591284686781872</v>
      </c>
      <c r="R292" s="2">
        <v>500</v>
      </c>
      <c r="S292" s="17">
        <f t="shared" si="41"/>
        <v>371451.1734625517</v>
      </c>
    </row>
    <row r="293" spans="9:19" ht="15">
      <c r="I293" s="2">
        <f t="shared" si="34"/>
        <v>24</v>
      </c>
      <c r="J293" s="2">
        <v>288</v>
      </c>
      <c r="K293" s="2">
        <f t="shared" si="37"/>
        <v>500</v>
      </c>
      <c r="L293" s="2">
        <f t="shared" si="38"/>
        <v>130</v>
      </c>
      <c r="M293" s="17">
        <f t="shared" si="40"/>
        <v>265915.3381876853</v>
      </c>
      <c r="N293" s="3">
        <f t="shared" si="35"/>
        <v>0.04903399120851498</v>
      </c>
      <c r="O293" s="3">
        <f t="shared" si="36"/>
        <v>0.5884078945021798</v>
      </c>
      <c r="P293" s="7">
        <f t="shared" si="39"/>
        <v>3.58840789450218</v>
      </c>
      <c r="R293" s="2">
        <v>500</v>
      </c>
      <c r="S293" s="17">
        <f t="shared" si="41"/>
        <v>374120.88864108326</v>
      </c>
    </row>
    <row r="294" spans="9:19" ht="15">
      <c r="I294" s="2">
        <f t="shared" si="34"/>
        <v>24</v>
      </c>
      <c r="J294" s="2">
        <v>289</v>
      </c>
      <c r="K294" s="2">
        <f t="shared" si="37"/>
        <v>500</v>
      </c>
      <c r="L294" s="2">
        <f t="shared" si="38"/>
        <v>130</v>
      </c>
      <c r="M294" s="17">
        <f t="shared" si="40"/>
        <v>267211.7015331545</v>
      </c>
      <c r="N294" s="3">
        <f t="shared" si="35"/>
        <v>0.0487959893316717</v>
      </c>
      <c r="O294" s="3">
        <f t="shared" si="36"/>
        <v>0.5855518719800604</v>
      </c>
      <c r="P294" s="7">
        <f t="shared" si="39"/>
        <v>3.5855518719800603</v>
      </c>
      <c r="R294" s="2">
        <v>500</v>
      </c>
      <c r="S294" s="17">
        <f t="shared" si="41"/>
        <v>376806.17715815624</v>
      </c>
    </row>
    <row r="295" spans="9:19" ht="15">
      <c r="I295" s="2">
        <f t="shared" si="34"/>
        <v>24</v>
      </c>
      <c r="J295" s="2">
        <v>290</v>
      </c>
      <c r="K295" s="2">
        <f t="shared" si="37"/>
        <v>500</v>
      </c>
      <c r="L295" s="2">
        <f t="shared" si="38"/>
        <v>130</v>
      </c>
      <c r="M295" s="17">
        <f t="shared" si="40"/>
        <v>268511.3057869874</v>
      </c>
      <c r="N295" s="3">
        <f t="shared" si="35"/>
        <v>0.048559700325202355</v>
      </c>
      <c r="O295" s="3">
        <f t="shared" si="36"/>
        <v>0.5827164039024283</v>
      </c>
      <c r="P295" s="7">
        <f t="shared" si="39"/>
        <v>3.5827164039024284</v>
      </c>
      <c r="R295" s="2">
        <v>500</v>
      </c>
      <c r="S295" s="17">
        <f t="shared" si="41"/>
        <v>379507.1298582455</v>
      </c>
    </row>
    <row r="296" spans="9:19" ht="15">
      <c r="I296" s="2">
        <f t="shared" si="34"/>
        <v>24</v>
      </c>
      <c r="J296" s="2">
        <v>291</v>
      </c>
      <c r="K296" s="2">
        <f t="shared" si="37"/>
        <v>500</v>
      </c>
      <c r="L296" s="2">
        <f t="shared" si="38"/>
        <v>130</v>
      </c>
      <c r="M296" s="17">
        <f t="shared" si="40"/>
        <v>269814.15905145486</v>
      </c>
      <c r="N296" s="3">
        <f t="shared" si="35"/>
        <v>0.04832510649308493</v>
      </c>
      <c r="O296" s="3">
        <f t="shared" si="36"/>
        <v>0.5799012779170192</v>
      </c>
      <c r="P296" s="7">
        <f t="shared" si="39"/>
        <v>3.579901277917019</v>
      </c>
      <c r="R296" s="2">
        <v>500</v>
      </c>
      <c r="S296" s="17">
        <f t="shared" si="41"/>
        <v>382223.8381157519</v>
      </c>
    </row>
    <row r="297" spans="9:19" ht="15">
      <c r="I297" s="2">
        <f t="shared" si="34"/>
        <v>24</v>
      </c>
      <c r="J297" s="2">
        <v>292</v>
      </c>
      <c r="K297" s="2">
        <f t="shared" si="37"/>
        <v>500</v>
      </c>
      <c r="L297" s="2">
        <f t="shared" si="38"/>
        <v>130</v>
      </c>
      <c r="M297" s="17">
        <f t="shared" si="40"/>
        <v>271120.2694490835</v>
      </c>
      <c r="N297" s="3">
        <f t="shared" si="35"/>
        <v>0.048092190381804685</v>
      </c>
      <c r="O297" s="3">
        <f t="shared" si="36"/>
        <v>0.5771062845816562</v>
      </c>
      <c r="P297" s="7">
        <f t="shared" si="39"/>
        <v>3.577106284581656</v>
      </c>
      <c r="R297" s="2">
        <v>500</v>
      </c>
      <c r="S297" s="17">
        <f t="shared" si="41"/>
        <v>384956.3938380938</v>
      </c>
    </row>
    <row r="298" spans="9:19" ht="15">
      <c r="I298" s="2">
        <f t="shared" si="34"/>
        <v>24</v>
      </c>
      <c r="J298" s="2">
        <v>293</v>
      </c>
      <c r="K298" s="2">
        <f t="shared" si="37"/>
        <v>500</v>
      </c>
      <c r="L298" s="2">
        <f t="shared" si="38"/>
        <v>130</v>
      </c>
      <c r="M298" s="17">
        <f t="shared" si="40"/>
        <v>272429.6451227062</v>
      </c>
      <c r="N298" s="3">
        <f t="shared" si="35"/>
        <v>0.04786093477621305</v>
      </c>
      <c r="O298" s="3">
        <f t="shared" si="36"/>
        <v>0.5743312173145566</v>
      </c>
      <c r="P298" s="7">
        <f t="shared" si="39"/>
        <v>3.5743312173145565</v>
      </c>
      <c r="R298" s="2">
        <v>500</v>
      </c>
      <c r="S298" s="17">
        <f t="shared" si="41"/>
        <v>387704.889468816</v>
      </c>
    </row>
    <row r="299" spans="9:19" ht="15">
      <c r="I299" s="2">
        <f t="shared" si="34"/>
        <v>24</v>
      </c>
      <c r="J299" s="2">
        <v>294</v>
      </c>
      <c r="K299" s="2">
        <f t="shared" si="37"/>
        <v>500</v>
      </c>
      <c r="L299" s="2">
        <f t="shared" si="38"/>
        <v>130</v>
      </c>
      <c r="M299" s="17">
        <f t="shared" si="40"/>
        <v>273742.29423551296</v>
      </c>
      <c r="N299" s="3">
        <f t="shared" si="35"/>
        <v>0.047631322695471</v>
      </c>
      <c r="O299" s="3">
        <f t="shared" si="36"/>
        <v>0.571575872345652</v>
      </c>
      <c r="P299" s="7">
        <f t="shared" si="39"/>
        <v>3.571575872345652</v>
      </c>
      <c r="R299" s="2">
        <v>500</v>
      </c>
      <c r="S299" s="17">
        <f t="shared" si="41"/>
        <v>390469.4179907174</v>
      </c>
    </row>
    <row r="300" spans="9:19" ht="15">
      <c r="I300" s="2">
        <f t="shared" si="34"/>
        <v>24</v>
      </c>
      <c r="J300" s="2">
        <v>295</v>
      </c>
      <c r="K300" s="2">
        <f t="shared" si="37"/>
        <v>500</v>
      </c>
      <c r="L300" s="2">
        <f t="shared" si="38"/>
        <v>130</v>
      </c>
      <c r="M300" s="17">
        <f t="shared" si="40"/>
        <v>275058.22497110174</v>
      </c>
      <c r="N300" s="3">
        <f t="shared" si="35"/>
        <v>0.047403337389075005</v>
      </c>
      <c r="O300" s="3">
        <f t="shared" si="36"/>
        <v>0.5688400486689</v>
      </c>
      <c r="P300" s="7">
        <f t="shared" si="39"/>
        <v>3.5688400486689</v>
      </c>
      <c r="R300" s="2">
        <v>500</v>
      </c>
      <c r="S300" s="17">
        <f t="shared" si="41"/>
        <v>393250.0729289966</v>
      </c>
    </row>
    <row r="301" spans="9:19" ht="15">
      <c r="I301" s="2">
        <f t="shared" si="34"/>
        <v>24</v>
      </c>
      <c r="J301" s="2">
        <v>296</v>
      </c>
      <c r="K301" s="2">
        <f t="shared" si="37"/>
        <v>500</v>
      </c>
      <c r="L301" s="2">
        <f t="shared" si="38"/>
        <v>130</v>
      </c>
      <c r="M301" s="17">
        <f t="shared" si="40"/>
        <v>276377.4455335295</v>
      </c>
      <c r="N301" s="3">
        <f t="shared" si="35"/>
        <v>0.04717696233296368</v>
      </c>
      <c r="O301" s="3">
        <f t="shared" si="36"/>
        <v>0.5661235479955642</v>
      </c>
      <c r="P301" s="7">
        <f t="shared" si="39"/>
        <v>3.566123547995564</v>
      </c>
      <c r="R301" s="2">
        <v>500</v>
      </c>
      <c r="S301" s="17">
        <f t="shared" si="41"/>
        <v>396046.9483544157</v>
      </c>
    </row>
    <row r="302" spans="9:19" ht="15">
      <c r="I302" s="2">
        <f t="shared" si="34"/>
        <v>24</v>
      </c>
      <c r="J302" s="2">
        <v>297</v>
      </c>
      <c r="K302" s="2">
        <f t="shared" si="37"/>
        <v>500</v>
      </c>
      <c r="L302" s="2">
        <f t="shared" si="38"/>
        <v>130</v>
      </c>
      <c r="M302" s="17">
        <f t="shared" si="40"/>
        <v>277699.9641473633</v>
      </c>
      <c r="N302" s="3">
        <f t="shared" si="35"/>
        <v>0.04695218122570304</v>
      </c>
      <c r="O302" s="3">
        <f t="shared" si="36"/>
        <v>0.5634261747084365</v>
      </c>
      <c r="P302" s="7">
        <f t="shared" si="39"/>
        <v>3.5634261747084364</v>
      </c>
      <c r="R302" s="2">
        <v>500</v>
      </c>
      <c r="S302" s="17">
        <f t="shared" si="41"/>
        <v>398860.13888648315</v>
      </c>
    </row>
    <row r="303" spans="9:19" ht="15">
      <c r="I303" s="2">
        <f t="shared" si="34"/>
        <v>24</v>
      </c>
      <c r="J303" s="2">
        <v>298</v>
      </c>
      <c r="K303" s="2">
        <f t="shared" si="37"/>
        <v>500</v>
      </c>
      <c r="L303" s="2">
        <f t="shared" si="38"/>
        <v>130</v>
      </c>
      <c r="M303" s="17">
        <f t="shared" si="40"/>
        <v>279025.78905773174</v>
      </c>
      <c r="N303" s="3">
        <f t="shared" si="35"/>
        <v>0.046728977984748635</v>
      </c>
      <c r="O303" s="3">
        <f t="shared" si="36"/>
        <v>0.5607477358169837</v>
      </c>
      <c r="P303" s="7">
        <f t="shared" si="39"/>
        <v>3.5607477358169835</v>
      </c>
      <c r="R303" s="2">
        <v>500</v>
      </c>
      <c r="S303" s="17">
        <f t="shared" si="41"/>
        <v>401689.7396966543</v>
      </c>
    </row>
    <row r="304" spans="9:19" ht="15">
      <c r="I304" s="2">
        <f t="shared" si="34"/>
        <v>24</v>
      </c>
      <c r="J304" s="2">
        <v>299</v>
      </c>
      <c r="K304" s="2">
        <f t="shared" si="37"/>
        <v>500</v>
      </c>
      <c r="L304" s="2">
        <f t="shared" si="38"/>
        <v>130</v>
      </c>
      <c r="M304" s="17">
        <f t="shared" si="40"/>
        <v>280354.92853037606</v>
      </c>
      <c r="N304" s="3">
        <f t="shared" si="35"/>
        <v>0.04650733674278279</v>
      </c>
      <c r="O304" s="3">
        <f t="shared" si="36"/>
        <v>0.5580880409133935</v>
      </c>
      <c r="P304" s="7">
        <f t="shared" si="39"/>
        <v>3.5580880409133933</v>
      </c>
      <c r="R304" s="2">
        <v>500</v>
      </c>
      <c r="S304" s="17">
        <f t="shared" si="41"/>
        <v>404535.84651155147</v>
      </c>
    </row>
    <row r="305" spans="9:19" ht="15">
      <c r="I305" s="2">
        <f t="shared" si="34"/>
        <v>25</v>
      </c>
      <c r="J305" s="2">
        <v>300</v>
      </c>
      <c r="K305" s="2">
        <f t="shared" si="37"/>
        <v>500</v>
      </c>
      <c r="L305" s="2">
        <f t="shared" si="38"/>
        <v>130</v>
      </c>
      <c r="M305" s="17">
        <f t="shared" si="40"/>
        <v>281687.390851702</v>
      </c>
      <c r="N305" s="3">
        <f t="shared" si="35"/>
        <v>0.04628724184412515</v>
      </c>
      <c r="O305" s="3">
        <f t="shared" si="36"/>
        <v>0.5554469021295019</v>
      </c>
      <c r="P305" s="7">
        <f t="shared" si="39"/>
        <v>3.5554469021295017</v>
      </c>
      <c r="R305" s="2">
        <v>500</v>
      </c>
      <c r="S305" s="17">
        <f t="shared" si="41"/>
        <v>407398.5556162022</v>
      </c>
    </row>
    <row r="306" spans="9:19" ht="15">
      <c r="I306" s="2">
        <f t="shared" si="34"/>
        <v>25</v>
      </c>
      <c r="J306" s="2">
        <v>301</v>
      </c>
      <c r="K306" s="2">
        <f t="shared" si="37"/>
        <v>500</v>
      </c>
      <c r="L306" s="2">
        <f t="shared" si="38"/>
        <v>130</v>
      </c>
      <c r="M306" s="17">
        <f t="shared" si="40"/>
        <v>283023.18432883127</v>
      </c>
      <c r="N306" s="3">
        <f t="shared" si="35"/>
        <v>0.04606867784121472</v>
      </c>
      <c r="O306" s="3">
        <f t="shared" si="36"/>
        <v>0.5528241340945766</v>
      </c>
      <c r="P306" s="7">
        <f t="shared" si="39"/>
        <v>3.5528241340945765</v>
      </c>
      <c r="R306" s="2">
        <v>500</v>
      </c>
      <c r="S306" s="17">
        <f t="shared" si="41"/>
        <v>410277.9638572967</v>
      </c>
    </row>
    <row r="307" spans="9:19" ht="15">
      <c r="I307" s="2">
        <f t="shared" si="34"/>
        <v>25</v>
      </c>
      <c r="J307" s="2">
        <v>302</v>
      </c>
      <c r="K307" s="2">
        <f t="shared" si="37"/>
        <v>500</v>
      </c>
      <c r="L307" s="2">
        <f t="shared" si="38"/>
        <v>130</v>
      </c>
      <c r="M307" s="17">
        <f t="shared" si="40"/>
        <v>284362.31728965335</v>
      </c>
      <c r="N307" s="3">
        <f t="shared" si="35"/>
        <v>0.045851629491162005</v>
      </c>
      <c r="O307" s="3">
        <f t="shared" si="36"/>
        <v>0.5502195538939441</v>
      </c>
      <c r="P307" s="7">
        <f t="shared" si="39"/>
        <v>3.5502195538939443</v>
      </c>
      <c r="R307" s="2">
        <v>500</v>
      </c>
      <c r="S307" s="17">
        <f t="shared" si="41"/>
        <v>413174.16864646424</v>
      </c>
    </row>
    <row r="308" spans="9:19" ht="15">
      <c r="I308" s="2">
        <f t="shared" si="34"/>
        <v>25</v>
      </c>
      <c r="J308" s="2">
        <v>303</v>
      </c>
      <c r="K308" s="2">
        <f t="shared" si="37"/>
        <v>500</v>
      </c>
      <c r="L308" s="2">
        <f t="shared" si="38"/>
        <v>130</v>
      </c>
      <c r="M308" s="17">
        <f t="shared" si="40"/>
        <v>285704.7980828775</v>
      </c>
      <c r="N308" s="3">
        <f t="shared" si="35"/>
        <v>0.045636081752369356</v>
      </c>
      <c r="O308" s="3">
        <f t="shared" si="36"/>
        <v>0.5476329810284323</v>
      </c>
      <c r="P308" s="7">
        <f t="shared" si="39"/>
        <v>3.5476329810284324</v>
      </c>
      <c r="R308" s="2">
        <v>500</v>
      </c>
      <c r="S308" s="17">
        <f t="shared" si="41"/>
        <v>416087.2679635686</v>
      </c>
    </row>
    <row r="309" spans="9:19" ht="15">
      <c r="I309" s="2">
        <f t="shared" si="34"/>
        <v>25</v>
      </c>
      <c r="J309" s="2">
        <v>304</v>
      </c>
      <c r="K309" s="2">
        <f t="shared" si="37"/>
        <v>500</v>
      </c>
      <c r="L309" s="2">
        <f t="shared" si="38"/>
        <v>130</v>
      </c>
      <c r="M309" s="17">
        <f t="shared" si="40"/>
        <v>287050.63507808466</v>
      </c>
      <c r="N309" s="3">
        <f t="shared" si="35"/>
        <v>0.045422019781218126</v>
      </c>
      <c r="O309" s="3">
        <f t="shared" si="36"/>
        <v>0.5450642373746175</v>
      </c>
      <c r="P309" s="7">
        <f t="shared" si="39"/>
        <v>3.5450642373746177</v>
      </c>
      <c r="R309" s="2">
        <v>500</v>
      </c>
      <c r="S309" s="17">
        <f t="shared" si="41"/>
        <v>419017.36036002275</v>
      </c>
    </row>
    <row r="310" spans="9:19" ht="15">
      <c r="I310" s="2">
        <f t="shared" si="34"/>
        <v>25</v>
      </c>
      <c r="J310" s="2">
        <v>305</v>
      </c>
      <c r="K310" s="2">
        <f t="shared" si="37"/>
        <v>500</v>
      </c>
      <c r="L310" s="2">
        <f t="shared" si="38"/>
        <v>130</v>
      </c>
      <c r="M310" s="17">
        <f t="shared" si="40"/>
        <v>288399.8366657799</v>
      </c>
      <c r="N310" s="3">
        <f t="shared" si="35"/>
        <v>0.04520942892882097</v>
      </c>
      <c r="O310" s="3">
        <f t="shared" si="36"/>
        <v>0.5425131471458516</v>
      </c>
      <c r="P310" s="7">
        <f t="shared" si="39"/>
        <v>3.5425131471458515</v>
      </c>
      <c r="R310" s="2">
        <v>500</v>
      </c>
      <c r="S310" s="17">
        <f t="shared" si="41"/>
        <v>421964.54496212286</v>
      </c>
    </row>
    <row r="311" spans="9:19" ht="15">
      <c r="I311" s="2">
        <f t="shared" si="34"/>
        <v>25</v>
      </c>
      <c r="J311" s="2">
        <v>306</v>
      </c>
      <c r="K311" s="2">
        <f t="shared" si="37"/>
        <v>500</v>
      </c>
      <c r="L311" s="2">
        <f t="shared" si="38"/>
        <v>130</v>
      </c>
      <c r="M311" s="17">
        <f t="shared" si="40"/>
        <v>289752.4112574443</v>
      </c>
      <c r="N311" s="3">
        <f t="shared" si="35"/>
        <v>0.04499829473783793</v>
      </c>
      <c r="O311" s="3">
        <f t="shared" si="36"/>
        <v>0.5399795368540552</v>
      </c>
      <c r="P311" s="7">
        <f t="shared" si="39"/>
        <v>3.539979536854055</v>
      </c>
      <c r="R311" s="2">
        <v>500</v>
      </c>
      <c r="S311" s="17">
        <f t="shared" si="41"/>
        <v>424928.9214744019</v>
      </c>
    </row>
    <row r="312" spans="9:19" ht="15">
      <c r="I312" s="2">
        <f t="shared" si="34"/>
        <v>25</v>
      </c>
      <c r="J312" s="2">
        <v>307</v>
      </c>
      <c r="K312" s="2">
        <f t="shared" si="37"/>
        <v>500</v>
      </c>
      <c r="L312" s="2">
        <f t="shared" si="38"/>
        <v>130</v>
      </c>
      <c r="M312" s="17">
        <f t="shared" si="40"/>
        <v>291108.3672855879</v>
      </c>
      <c r="N312" s="3">
        <f t="shared" si="35"/>
        <v>0.04478860293935484</v>
      </c>
      <c r="O312" s="3">
        <f t="shared" si="36"/>
        <v>0.5374632352722581</v>
      </c>
      <c r="P312" s="7">
        <f t="shared" si="39"/>
        <v>3.5374632352722584</v>
      </c>
      <c r="R312" s="2">
        <v>500</v>
      </c>
      <c r="S312" s="17">
        <f t="shared" si="41"/>
        <v>427910.5901830026</v>
      </c>
    </row>
    <row r="313" spans="9:19" ht="15">
      <c r="I313" s="2">
        <f t="shared" si="34"/>
        <v>25</v>
      </c>
      <c r="J313" s="2">
        <v>308</v>
      </c>
      <c r="K313" s="2">
        <f t="shared" si="37"/>
        <v>500</v>
      </c>
      <c r="L313" s="2">
        <f t="shared" si="38"/>
        <v>130</v>
      </c>
      <c r="M313" s="17">
        <f t="shared" si="40"/>
        <v>292467.71320380183</v>
      </c>
      <c r="N313" s="3">
        <f t="shared" si="35"/>
        <v>0.044580339449822426</v>
      </c>
      <c r="O313" s="3">
        <f t="shared" si="36"/>
        <v>0.5349640733978691</v>
      </c>
      <c r="P313" s="7">
        <f t="shared" si="39"/>
        <v>3.534964073397869</v>
      </c>
      <c r="R313" s="2">
        <v>500</v>
      </c>
      <c r="S313" s="17">
        <f t="shared" si="41"/>
        <v>430909.6519590701</v>
      </c>
    </row>
    <row r="314" spans="9:19" ht="15">
      <c r="I314" s="2">
        <f t="shared" si="34"/>
        <v>25</v>
      </c>
      <c r="J314" s="2">
        <v>309</v>
      </c>
      <c r="K314" s="2">
        <f t="shared" si="37"/>
        <v>500</v>
      </c>
      <c r="L314" s="2">
        <f t="shared" si="38"/>
        <v>130</v>
      </c>
      <c r="M314" s="17">
        <f t="shared" si="40"/>
        <v>293830.4574868113</v>
      </c>
      <c r="N314" s="3">
        <f t="shared" si="35"/>
        <v>0.044373490368055</v>
      </c>
      <c r="O314" s="3">
        <f t="shared" si="36"/>
        <v>0.53248188441666</v>
      </c>
      <c r="P314" s="7">
        <f t="shared" si="39"/>
        <v>3.53248188441666</v>
      </c>
      <c r="R314" s="2">
        <v>500</v>
      </c>
      <c r="S314" s="17">
        <f t="shared" si="41"/>
        <v>433926.20826216467</v>
      </c>
    </row>
    <row r="315" spans="9:19" ht="15">
      <c r="I315" s="2">
        <f t="shared" si="34"/>
        <v>25</v>
      </c>
      <c r="J315" s="2">
        <v>310</v>
      </c>
      <c r="K315" s="2">
        <f t="shared" si="37"/>
        <v>500</v>
      </c>
      <c r="L315" s="2">
        <f t="shared" si="38"/>
        <v>130</v>
      </c>
      <c r="M315" s="17">
        <f t="shared" si="40"/>
        <v>295196.6086305284</v>
      </c>
      <c r="N315" s="3">
        <f t="shared" si="35"/>
        <v>0.04416804197228728</v>
      </c>
      <c r="O315" s="3">
        <f t="shared" si="36"/>
        <v>0.5300165036674473</v>
      </c>
      <c r="P315" s="7">
        <f t="shared" si="39"/>
        <v>3.530016503667447</v>
      </c>
      <c r="R315" s="2">
        <v>500</v>
      </c>
      <c r="S315" s="17">
        <f t="shared" si="41"/>
        <v>436960.36114369397</v>
      </c>
    </row>
    <row r="316" spans="9:19" ht="15">
      <c r="I316" s="2">
        <f t="shared" si="34"/>
        <v>25</v>
      </c>
      <c r="J316" s="2">
        <v>311</v>
      </c>
      <c r="K316" s="2">
        <f t="shared" si="37"/>
        <v>500</v>
      </c>
      <c r="L316" s="2">
        <f t="shared" si="38"/>
        <v>130</v>
      </c>
      <c r="M316" s="17">
        <f t="shared" si="40"/>
        <v>296566.1751521047</v>
      </c>
      <c r="N316" s="3">
        <f t="shared" si="35"/>
        <v>0.04396398071728798</v>
      </c>
      <c r="O316" s="3">
        <f t="shared" si="36"/>
        <v>0.5275677686074558</v>
      </c>
      <c r="P316" s="7">
        <f t="shared" si="39"/>
        <v>3.527567768607456</v>
      </c>
      <c r="R316" s="2">
        <v>500</v>
      </c>
      <c r="S316" s="17">
        <f t="shared" si="41"/>
        <v>440012.2132503655</v>
      </c>
    </row>
    <row r="317" spans="9:19" ht="15">
      <c r="I317" s="2">
        <f t="shared" si="34"/>
        <v>26</v>
      </c>
      <c r="J317" s="2">
        <v>312</v>
      </c>
      <c r="K317" s="2">
        <f t="shared" si="37"/>
        <v>500</v>
      </c>
      <c r="L317" s="2">
        <f t="shared" si="38"/>
        <v>130</v>
      </c>
      <c r="M317" s="17">
        <f t="shared" si="40"/>
        <v>297939.165589985</v>
      </c>
      <c r="N317" s="3">
        <f t="shared" si="35"/>
        <v>0.043761293231528976</v>
      </c>
      <c r="O317" s="3">
        <f t="shared" si="36"/>
        <v>0.5251355187783477</v>
      </c>
      <c r="P317" s="7">
        <f t="shared" si="39"/>
        <v>3.525135518778348</v>
      </c>
      <c r="R317" s="2">
        <v>500</v>
      </c>
      <c r="S317" s="17">
        <f t="shared" si="41"/>
        <v>443081.8678276593</v>
      </c>
    </row>
    <row r="318" spans="9:19" ht="15">
      <c r="I318" s="2">
        <f aca="true" t="shared" si="42" ref="I318:I381">FLOOR(J318/12,1)</f>
        <v>26</v>
      </c>
      <c r="J318" s="2">
        <v>313</v>
      </c>
      <c r="K318" s="2">
        <f t="shared" si="37"/>
        <v>500</v>
      </c>
      <c r="L318" s="2">
        <f t="shared" si="38"/>
        <v>130</v>
      </c>
      <c r="M318" s="17">
        <f t="shared" si="40"/>
        <v>299315.58850395994</v>
      </c>
      <c r="N318" s="3">
        <f aca="true" t="shared" si="43" ref="N318:N376">L318/((M317+K318)/100)</f>
        <v>0.04355996631440875</v>
      </c>
      <c r="O318" s="3">
        <f aca="true" t="shared" si="44" ref="O318:O376">N318*12</f>
        <v>0.5227195957729049</v>
      </c>
      <c r="P318" s="7">
        <f t="shared" si="39"/>
        <v>3.522719595772905</v>
      </c>
      <c r="R318" s="2">
        <v>500</v>
      </c>
      <c r="S318" s="17">
        <f t="shared" si="41"/>
        <v>446169.42872332066</v>
      </c>
    </row>
    <row r="319" spans="9:19" ht="15">
      <c r="I319" s="2">
        <f t="shared" si="42"/>
        <v>26</v>
      </c>
      <c r="J319" s="2">
        <v>314</v>
      </c>
      <c r="K319" s="2">
        <f t="shared" si="37"/>
        <v>500</v>
      </c>
      <c r="L319" s="2">
        <f t="shared" si="38"/>
        <v>130</v>
      </c>
      <c r="M319" s="17">
        <f t="shared" si="40"/>
        <v>300695.45247521985</v>
      </c>
      <c r="N319" s="3">
        <f t="shared" si="43"/>
        <v>0.043359986933528966</v>
      </c>
      <c r="O319" s="3">
        <f t="shared" si="44"/>
        <v>0.5203198432023476</v>
      </c>
      <c r="P319" s="7">
        <f t="shared" si="39"/>
        <v>3.5203198432023477</v>
      </c>
      <c r="R319" s="2">
        <v>500</v>
      </c>
      <c r="S319" s="17">
        <f t="shared" si="41"/>
        <v>449275.00039087335</v>
      </c>
    </row>
    <row r="320" spans="9:19" ht="15">
      <c r="I320" s="2">
        <f t="shared" si="42"/>
        <v>26</v>
      </c>
      <c r="J320" s="2">
        <v>315</v>
      </c>
      <c r="K320" s="2">
        <f t="shared" si="37"/>
        <v>500</v>
      </c>
      <c r="L320" s="2">
        <f t="shared" si="38"/>
        <v>130</v>
      </c>
      <c r="M320" s="17">
        <f t="shared" si="40"/>
        <v>302078.7661064079</v>
      </c>
      <c r="N320" s="3">
        <f t="shared" si="43"/>
        <v>0.04316134222202291</v>
      </c>
      <c r="O320" s="3">
        <f t="shared" si="44"/>
        <v>0.5179361066642749</v>
      </c>
      <c r="P320" s="7">
        <f t="shared" si="39"/>
        <v>3.517936106664275</v>
      </c>
      <c r="R320" s="2">
        <v>500</v>
      </c>
      <c r="S320" s="17">
        <f t="shared" si="41"/>
        <v>452398.68789315346</v>
      </c>
    </row>
    <row r="321" spans="9:19" ht="15">
      <c r="I321" s="2">
        <f t="shared" si="42"/>
        <v>26</v>
      </c>
      <c r="J321" s="2">
        <v>316</v>
      </c>
      <c r="K321" s="2">
        <f t="shared" si="37"/>
        <v>500</v>
      </c>
      <c r="L321" s="2">
        <f t="shared" si="38"/>
        <v>130</v>
      </c>
      <c r="M321" s="17">
        <f t="shared" si="40"/>
        <v>303465.5380216739</v>
      </c>
      <c r="N321" s="3">
        <f t="shared" si="43"/>
        <v>0.0429640194759347</v>
      </c>
      <c r="O321" s="3">
        <f t="shared" si="44"/>
        <v>0.5155682337112164</v>
      </c>
      <c r="P321" s="7">
        <f t="shared" si="39"/>
        <v>3.5155682337112166</v>
      </c>
      <c r="R321" s="2">
        <v>500</v>
      </c>
      <c r="S321" s="17">
        <f t="shared" si="41"/>
        <v>455540.5969058635</v>
      </c>
    </row>
    <row r="322" spans="9:19" ht="15">
      <c r="I322" s="2">
        <f t="shared" si="42"/>
        <v>26</v>
      </c>
      <c r="J322" s="2">
        <v>317</v>
      </c>
      <c r="K322" s="2">
        <f t="shared" si="37"/>
        <v>500</v>
      </c>
      <c r="L322" s="2">
        <f t="shared" si="38"/>
        <v>130</v>
      </c>
      <c r="M322" s="17">
        <f t="shared" si="40"/>
        <v>304855.7768667281</v>
      </c>
      <c r="N322" s="3">
        <f t="shared" si="43"/>
        <v>0.042768006151648184</v>
      </c>
      <c r="O322" s="3">
        <f t="shared" si="44"/>
        <v>0.5132160738197782</v>
      </c>
      <c r="P322" s="7">
        <f t="shared" si="39"/>
        <v>3.513216073819778</v>
      </c>
      <c r="R322" s="2">
        <v>500</v>
      </c>
      <c r="S322" s="17">
        <f t="shared" si="41"/>
        <v>458700.8337211477</v>
      </c>
    </row>
    <row r="323" spans="9:19" ht="15">
      <c r="I323" s="2">
        <f t="shared" si="42"/>
        <v>26</v>
      </c>
      <c r="J323" s="2">
        <v>318</v>
      </c>
      <c r="K323" s="2">
        <f t="shared" si="37"/>
        <v>500</v>
      </c>
      <c r="L323" s="2">
        <f t="shared" si="38"/>
        <v>130</v>
      </c>
      <c r="M323" s="17">
        <f t="shared" si="40"/>
        <v>306249.49130889494</v>
      </c>
      <c r="N323" s="3">
        <f t="shared" si="43"/>
        <v>0.04257328986336428</v>
      </c>
      <c r="O323" s="3">
        <f t="shared" si="44"/>
        <v>0.5108794783603714</v>
      </c>
      <c r="P323" s="7">
        <f t="shared" si="39"/>
        <v>3.5108794783603714</v>
      </c>
      <c r="R323" s="2">
        <v>500</v>
      </c>
      <c r="S323" s="17">
        <f t="shared" si="41"/>
        <v>461879.5052511877</v>
      </c>
    </row>
    <row r="324" spans="9:19" ht="15">
      <c r="I324" s="2">
        <f t="shared" si="42"/>
        <v>26</v>
      </c>
      <c r="J324" s="2">
        <v>319</v>
      </c>
      <c r="K324" s="2">
        <f t="shared" si="37"/>
        <v>500</v>
      </c>
      <c r="L324" s="2">
        <f t="shared" si="38"/>
        <v>130</v>
      </c>
      <c r="M324" s="17">
        <f t="shared" si="40"/>
        <v>307646.69003716717</v>
      </c>
      <c r="N324" s="3">
        <f t="shared" si="43"/>
        <v>0.04237985838062589</v>
      </c>
      <c r="O324" s="3">
        <f t="shared" si="44"/>
        <v>0.5085583005675107</v>
      </c>
      <c r="P324" s="7">
        <f t="shared" si="39"/>
        <v>3.5085583005675107</v>
      </c>
      <c r="R324" s="2">
        <v>500</v>
      </c>
      <c r="S324" s="17">
        <f t="shared" si="41"/>
        <v>465076.71903181967</v>
      </c>
    </row>
    <row r="325" spans="9:19" ht="15">
      <c r="I325" s="2">
        <f t="shared" si="42"/>
        <v>26</v>
      </c>
      <c r="J325" s="2">
        <v>320</v>
      </c>
      <c r="K325" s="2">
        <f t="shared" si="37"/>
        <v>500</v>
      </c>
      <c r="L325" s="2">
        <f t="shared" si="38"/>
        <v>130</v>
      </c>
      <c r="M325" s="17">
        <f t="shared" si="40"/>
        <v>309047.3817622601</v>
      </c>
      <c r="N325" s="3">
        <f t="shared" si="43"/>
        <v>0.042187699625889225</v>
      </c>
      <c r="O325" s="3">
        <f t="shared" si="44"/>
        <v>0.5062523955106707</v>
      </c>
      <c r="P325" s="7">
        <f t="shared" si="39"/>
        <v>3.506252395510671</v>
      </c>
      <c r="R325" s="2">
        <v>500</v>
      </c>
      <c r="S325" s="17">
        <f t="shared" si="41"/>
        <v>468292.58322617196</v>
      </c>
    </row>
    <row r="326" spans="9:19" ht="15">
      <c r="I326" s="2">
        <f t="shared" si="42"/>
        <v>26</v>
      </c>
      <c r="J326" s="2">
        <v>321</v>
      </c>
      <c r="K326" s="2">
        <f aca="true" t="shared" si="45" ref="K326:K389">$C$1</f>
        <v>500</v>
      </c>
      <c r="L326" s="2">
        <f aca="true" t="shared" si="46" ref="L326:L389">$C$2</f>
        <v>130</v>
      </c>
      <c r="M326" s="17">
        <f t="shared" si="40"/>
        <v>310451.57521666575</v>
      </c>
      <c r="N326" s="3">
        <f t="shared" si="43"/>
        <v>0.0419968016721405</v>
      </c>
      <c r="O326" s="3">
        <f t="shared" si="44"/>
        <v>0.503961620065686</v>
      </c>
      <c r="P326" s="7">
        <f t="shared" si="39"/>
        <v>3.5039616200656862</v>
      </c>
      <c r="R326" s="2">
        <v>500</v>
      </c>
      <c r="S326" s="17">
        <f t="shared" si="41"/>
        <v>471527.20662832464</v>
      </c>
    </row>
    <row r="327" spans="9:19" ht="15">
      <c r="I327" s="2">
        <f t="shared" si="42"/>
        <v>26</v>
      </c>
      <c r="J327" s="2">
        <v>322</v>
      </c>
      <c r="K327" s="2">
        <f t="shared" si="45"/>
        <v>500</v>
      </c>
      <c r="L327" s="2">
        <f t="shared" si="46"/>
        <v>130</v>
      </c>
      <c r="M327" s="17">
        <f t="shared" si="40"/>
        <v>311859.2791547074</v>
      </c>
      <c r="N327" s="3">
        <f t="shared" si="43"/>
        <v>0.041807152740557185</v>
      </c>
      <c r="O327" s="3">
        <f t="shared" si="44"/>
        <v>0.5016858328866862</v>
      </c>
      <c r="P327" s="7">
        <f aca="true" t="shared" si="47" ref="P327:P390">O327+$C$3</f>
        <v>3.501685832886686</v>
      </c>
      <c r="R327" s="2">
        <v>500</v>
      </c>
      <c r="S327" s="17">
        <f t="shared" si="41"/>
        <v>474780.69866698986</v>
      </c>
    </row>
    <row r="328" spans="9:19" ht="15">
      <c r="I328" s="2">
        <f t="shared" si="42"/>
        <v>26</v>
      </c>
      <c r="J328" s="2">
        <v>323</v>
      </c>
      <c r="K328" s="2">
        <f t="shared" si="45"/>
        <v>500</v>
      </c>
      <c r="L328" s="2">
        <f t="shared" si="46"/>
        <v>130</v>
      </c>
      <c r="M328" s="17">
        <f aca="true" t="shared" si="48" ref="M328:M391">(M327+K328+L328)+((M327+K328+L328)/100*$C$3/12)</f>
        <v>313270.50235259417</v>
      </c>
      <c r="N328" s="3">
        <f t="shared" si="43"/>
        <v>0.041618741198212565</v>
      </c>
      <c r="O328" s="3">
        <f t="shared" si="44"/>
        <v>0.49942489437855075</v>
      </c>
      <c r="P328" s="7">
        <f t="shared" si="47"/>
        <v>3.4994248943785506</v>
      </c>
      <c r="R328" s="2">
        <v>500</v>
      </c>
      <c r="S328" s="17">
        <f aca="true" t="shared" si="49" ref="S328:S391">(S327+R328)+((S327+R328)/100*$C$4/12)</f>
        <v>478053.169409214</v>
      </c>
    </row>
    <row r="329" spans="9:19" ht="15">
      <c r="I329" s="2">
        <f t="shared" si="42"/>
        <v>27</v>
      </c>
      <c r="J329" s="2">
        <v>324</v>
      </c>
      <c r="K329" s="2">
        <f t="shared" si="45"/>
        <v>500</v>
      </c>
      <c r="L329" s="2">
        <f t="shared" si="46"/>
        <v>130</v>
      </c>
      <c r="M329" s="17">
        <f t="shared" si="48"/>
        <v>314685.2536084757</v>
      </c>
      <c r="N329" s="3">
        <f t="shared" si="43"/>
        <v>0.04143155555582301</v>
      </c>
      <c r="O329" s="3">
        <f t="shared" si="44"/>
        <v>0.4971786666698761</v>
      </c>
      <c r="P329" s="7">
        <f t="shared" si="47"/>
        <v>3.497178666669876</v>
      </c>
      <c r="R329" s="2">
        <v>500</v>
      </c>
      <c r="S329" s="17">
        <f t="shared" si="49"/>
        <v>481344.7295641011</v>
      </c>
    </row>
    <row r="330" spans="9:19" ht="15">
      <c r="I330" s="2">
        <f t="shared" si="42"/>
        <v>27</v>
      </c>
      <c r="J330" s="2">
        <v>325</v>
      </c>
      <c r="K330" s="2">
        <f t="shared" si="45"/>
        <v>500</v>
      </c>
      <c r="L330" s="2">
        <f t="shared" si="46"/>
        <v>130</v>
      </c>
      <c r="M330" s="17">
        <f t="shared" si="48"/>
        <v>316103.54174249683</v>
      </c>
      <c r="N330" s="3">
        <f t="shared" si="43"/>
        <v>0.041245584465536736</v>
      </c>
      <c r="O330" s="3">
        <f t="shared" si="44"/>
        <v>0.49494701358644083</v>
      </c>
      <c r="P330" s="7">
        <f t="shared" si="47"/>
        <v>3.4949470135864407</v>
      </c>
      <c r="R330" s="2">
        <v>500</v>
      </c>
      <c r="S330" s="17">
        <f t="shared" si="49"/>
        <v>484655.49048655835</v>
      </c>
    </row>
    <row r="331" spans="9:19" ht="15">
      <c r="I331" s="2">
        <f t="shared" si="42"/>
        <v>27</v>
      </c>
      <c r="J331" s="2">
        <v>326</v>
      </c>
      <c r="K331" s="2">
        <f t="shared" si="45"/>
        <v>500</v>
      </c>
      <c r="L331" s="2">
        <f t="shared" si="46"/>
        <v>130</v>
      </c>
      <c r="M331" s="17">
        <f t="shared" si="48"/>
        <v>317525.3755968531</v>
      </c>
      <c r="N331" s="3">
        <f t="shared" si="43"/>
        <v>0.04106081671876334</v>
      </c>
      <c r="O331" s="3">
        <f t="shared" si="44"/>
        <v>0.4927298006251601</v>
      </c>
      <c r="P331" s="7">
        <f t="shared" si="47"/>
        <v>3.49272980062516</v>
      </c>
      <c r="R331" s="2">
        <v>500</v>
      </c>
      <c r="S331" s="17">
        <f t="shared" si="49"/>
        <v>487985.56418106327</v>
      </c>
    </row>
    <row r="332" spans="9:19" ht="15">
      <c r="I332" s="2">
        <f t="shared" si="42"/>
        <v>27</v>
      </c>
      <c r="J332" s="2">
        <v>327</v>
      </c>
      <c r="K332" s="2">
        <f t="shared" si="45"/>
        <v>500</v>
      </c>
      <c r="L332" s="2">
        <f t="shared" si="46"/>
        <v>130</v>
      </c>
      <c r="M332" s="17">
        <f t="shared" si="48"/>
        <v>318950.76403584523</v>
      </c>
      <c r="N332" s="3">
        <f t="shared" si="43"/>
        <v>0.040877241244043155</v>
      </c>
      <c r="O332" s="3">
        <f t="shared" si="44"/>
        <v>0.49052689492851786</v>
      </c>
      <c r="P332" s="7">
        <f t="shared" si="47"/>
        <v>3.490526894928518</v>
      </c>
      <c r="R332" s="2">
        <v>500</v>
      </c>
      <c r="S332" s="17">
        <f t="shared" si="49"/>
        <v>491335.0633054528</v>
      </c>
    </row>
    <row r="333" spans="9:19" ht="15">
      <c r="I333" s="2">
        <f t="shared" si="42"/>
        <v>27</v>
      </c>
      <c r="J333" s="2">
        <v>328</v>
      </c>
      <c r="K333" s="2">
        <f t="shared" si="45"/>
        <v>500</v>
      </c>
      <c r="L333" s="2">
        <f t="shared" si="46"/>
        <v>130</v>
      </c>
      <c r="M333" s="17">
        <f t="shared" si="48"/>
        <v>320379.7159459348</v>
      </c>
      <c r="N333" s="3">
        <f t="shared" si="43"/>
        <v>0.040694847104955696</v>
      </c>
      <c r="O333" s="3">
        <f t="shared" si="44"/>
        <v>0.4883381652594684</v>
      </c>
      <c r="P333" s="7">
        <f t="shared" si="47"/>
        <v>3.4883381652594685</v>
      </c>
      <c r="R333" s="2">
        <v>500</v>
      </c>
      <c r="S333" s="17">
        <f t="shared" si="49"/>
        <v>494704.10117473465</v>
      </c>
    </row>
    <row r="334" spans="9:19" ht="15">
      <c r="I334" s="2">
        <f t="shared" si="42"/>
        <v>27</v>
      </c>
      <c r="J334" s="2">
        <v>329</v>
      </c>
      <c r="K334" s="2">
        <f t="shared" si="45"/>
        <v>500</v>
      </c>
      <c r="L334" s="2">
        <f t="shared" si="46"/>
        <v>130</v>
      </c>
      <c r="M334" s="17">
        <f t="shared" si="48"/>
        <v>321812.24023579963</v>
      </c>
      <c r="N334" s="3">
        <f t="shared" si="43"/>
        <v>0.0405136234980661</v>
      </c>
      <c r="O334" s="3">
        <f t="shared" si="44"/>
        <v>0.4861634819767932</v>
      </c>
      <c r="P334" s="7">
        <f t="shared" si="47"/>
        <v>3.486163481976793</v>
      </c>
      <c r="R334" s="2">
        <v>500</v>
      </c>
      <c r="S334" s="17">
        <f t="shared" si="49"/>
        <v>498092.7917649206</v>
      </c>
    </row>
    <row r="335" spans="9:19" ht="15">
      <c r="I335" s="2">
        <f t="shared" si="42"/>
        <v>27</v>
      </c>
      <c r="J335" s="2">
        <v>330</v>
      </c>
      <c r="K335" s="2">
        <f t="shared" si="45"/>
        <v>500</v>
      </c>
      <c r="L335" s="2">
        <f t="shared" si="46"/>
        <v>130</v>
      </c>
      <c r="M335" s="17">
        <f t="shared" si="48"/>
        <v>323248.3458363891</v>
      </c>
      <c r="N335" s="3">
        <f t="shared" si="43"/>
        <v>0.040333559750909125</v>
      </c>
      <c r="O335" s="3">
        <f t="shared" si="44"/>
        <v>0.48400271701090947</v>
      </c>
      <c r="P335" s="7">
        <f t="shared" si="47"/>
        <v>3.4840027170109096</v>
      </c>
      <c r="R335" s="2">
        <v>500</v>
      </c>
      <c r="S335" s="17">
        <f t="shared" si="49"/>
        <v>501501.2497168826</v>
      </c>
    </row>
    <row r="336" spans="9:19" ht="15">
      <c r="I336" s="2">
        <f t="shared" si="42"/>
        <v>27</v>
      </c>
      <c r="J336" s="2">
        <v>331</v>
      </c>
      <c r="K336" s="2">
        <f t="shared" si="45"/>
        <v>500</v>
      </c>
      <c r="L336" s="2">
        <f t="shared" si="46"/>
        <v>130</v>
      </c>
      <c r="M336" s="17">
        <f t="shared" si="48"/>
        <v>324688.0417009801</v>
      </c>
      <c r="N336" s="3">
        <f t="shared" si="43"/>
        <v>0.04015464532000956</v>
      </c>
      <c r="O336" s="3">
        <f t="shared" si="44"/>
        <v>0.48185574384011476</v>
      </c>
      <c r="P336" s="7">
        <f t="shared" si="47"/>
        <v>3.4818557438401148</v>
      </c>
      <c r="R336" s="2">
        <v>500</v>
      </c>
      <c r="S336" s="17">
        <f t="shared" si="49"/>
        <v>504929.5903402311</v>
      </c>
    </row>
    <row r="337" spans="9:19" ht="15">
      <c r="I337" s="2">
        <f t="shared" si="42"/>
        <v>27</v>
      </c>
      <c r="J337" s="2">
        <v>332</v>
      </c>
      <c r="K337" s="2">
        <f t="shared" si="45"/>
        <v>500</v>
      </c>
      <c r="L337" s="2">
        <f t="shared" si="46"/>
        <v>130</v>
      </c>
      <c r="M337" s="17">
        <f t="shared" si="48"/>
        <v>326131.33680523257</v>
      </c>
      <c r="N337" s="3">
        <f t="shared" si="43"/>
        <v>0.039976869788938545</v>
      </c>
      <c r="O337" s="3">
        <f t="shared" si="44"/>
        <v>0.4797224374672625</v>
      </c>
      <c r="P337" s="7">
        <f t="shared" si="47"/>
        <v>3.4797224374672626</v>
      </c>
      <c r="R337" s="2">
        <v>500</v>
      </c>
      <c r="S337" s="17">
        <f t="shared" si="49"/>
        <v>508377.92961721576</v>
      </c>
    </row>
    <row r="338" spans="9:19" ht="15">
      <c r="I338" s="2">
        <f t="shared" si="42"/>
        <v>27</v>
      </c>
      <c r="J338" s="2">
        <v>333</v>
      </c>
      <c r="K338" s="2">
        <f t="shared" si="45"/>
        <v>500</v>
      </c>
      <c r="L338" s="2">
        <f t="shared" si="46"/>
        <v>130</v>
      </c>
      <c r="M338" s="17">
        <f t="shared" si="48"/>
        <v>327578.24014724564</v>
      </c>
      <c r="N338" s="3">
        <f t="shared" si="43"/>
        <v>0.03980022286640485</v>
      </c>
      <c r="O338" s="3">
        <f t="shared" si="44"/>
        <v>0.47760267439685816</v>
      </c>
      <c r="P338" s="7">
        <f t="shared" si="47"/>
        <v>3.477602674396858</v>
      </c>
      <c r="R338" s="2">
        <v>500</v>
      </c>
      <c r="S338" s="17">
        <f t="shared" si="49"/>
        <v>511846.3842066495</v>
      </c>
    </row>
    <row r="339" spans="9:19" ht="15">
      <c r="I339" s="2">
        <f t="shared" si="42"/>
        <v>27</v>
      </c>
      <c r="J339" s="2">
        <v>334</v>
      </c>
      <c r="K339" s="2">
        <f t="shared" si="45"/>
        <v>500</v>
      </c>
      <c r="L339" s="2">
        <f t="shared" si="46"/>
        <v>130</v>
      </c>
      <c r="M339" s="17">
        <f t="shared" si="48"/>
        <v>329028.76074761373</v>
      </c>
      <c r="N339" s="3">
        <f t="shared" si="43"/>
        <v>0.039624694384380495</v>
      </c>
      <c r="O339" s="3">
        <f t="shared" si="44"/>
        <v>0.47549633261256596</v>
      </c>
      <c r="P339" s="7">
        <f t="shared" si="47"/>
        <v>3.475496332612566</v>
      </c>
      <c r="R339" s="2">
        <v>500</v>
      </c>
      <c r="S339" s="17">
        <f t="shared" si="49"/>
        <v>515335.071447855</v>
      </c>
    </row>
    <row r="340" spans="9:19" ht="15">
      <c r="I340" s="2">
        <f t="shared" si="42"/>
        <v>27</v>
      </c>
      <c r="J340" s="2">
        <v>335</v>
      </c>
      <c r="K340" s="2">
        <f t="shared" si="45"/>
        <v>500</v>
      </c>
      <c r="L340" s="2">
        <f t="shared" si="46"/>
        <v>130</v>
      </c>
      <c r="M340" s="17">
        <f t="shared" si="48"/>
        <v>330482.9076494828</v>
      </c>
      <c r="N340" s="3">
        <f t="shared" si="43"/>
        <v>0.03945027429626</v>
      </c>
      <c r="O340" s="3">
        <f t="shared" si="44"/>
        <v>0.47340329155512006</v>
      </c>
      <c r="P340" s="7">
        <f t="shared" si="47"/>
        <v>3.47340329155512</v>
      </c>
      <c r="R340" s="2">
        <v>500</v>
      </c>
      <c r="S340" s="17">
        <f t="shared" si="49"/>
        <v>518844.10936463415</v>
      </c>
    </row>
    <row r="341" spans="9:19" ht="15">
      <c r="I341" s="2">
        <f t="shared" si="42"/>
        <v>28</v>
      </c>
      <c r="J341" s="2">
        <v>336</v>
      </c>
      <c r="K341" s="2">
        <f t="shared" si="45"/>
        <v>500</v>
      </c>
      <c r="L341" s="2">
        <f t="shared" si="46"/>
        <v>130</v>
      </c>
      <c r="M341" s="17">
        <f t="shared" si="48"/>
        <v>331940.6899186065</v>
      </c>
      <c r="N341" s="3">
        <f t="shared" si="43"/>
        <v>0.039276952675052476</v>
      </c>
      <c r="O341" s="3">
        <f t="shared" si="44"/>
        <v>0.4713234321006297</v>
      </c>
      <c r="P341" s="7">
        <f t="shared" si="47"/>
        <v>3.47132343210063</v>
      </c>
      <c r="R341" s="2">
        <v>500</v>
      </c>
      <c r="S341" s="17">
        <f t="shared" si="49"/>
        <v>522373.6166692612</v>
      </c>
    </row>
    <row r="342" spans="9:19" ht="15">
      <c r="I342" s="2">
        <f t="shared" si="42"/>
        <v>28</v>
      </c>
      <c r="J342" s="2">
        <v>337</v>
      </c>
      <c r="K342" s="2">
        <f t="shared" si="45"/>
        <v>500</v>
      </c>
      <c r="L342" s="2">
        <f t="shared" si="46"/>
        <v>130</v>
      </c>
      <c r="M342" s="17">
        <f t="shared" si="48"/>
        <v>333402.116643403</v>
      </c>
      <c r="N342" s="3">
        <f t="shared" si="43"/>
        <v>0.03910471971160591</v>
      </c>
      <c r="O342" s="3">
        <f t="shared" si="44"/>
        <v>0.4692566365392709</v>
      </c>
      <c r="P342" s="7">
        <f t="shared" si="47"/>
        <v>3.4692566365392707</v>
      </c>
      <c r="R342" s="2">
        <v>500</v>
      </c>
      <c r="S342" s="17">
        <f t="shared" si="49"/>
        <v>525923.7127664986</v>
      </c>
    </row>
    <row r="343" spans="9:19" ht="15">
      <c r="I343" s="2">
        <f t="shared" si="42"/>
        <v>28</v>
      </c>
      <c r="J343" s="2">
        <v>338</v>
      </c>
      <c r="K343" s="2">
        <f t="shared" si="45"/>
        <v>500</v>
      </c>
      <c r="L343" s="2">
        <f t="shared" si="46"/>
        <v>130</v>
      </c>
      <c r="M343" s="17">
        <f t="shared" si="48"/>
        <v>334867.19693501154</v>
      </c>
      <c r="N343" s="3">
        <f t="shared" si="43"/>
        <v>0.03893356571286307</v>
      </c>
      <c r="O343" s="3">
        <f t="shared" si="44"/>
        <v>0.4672027885543568</v>
      </c>
      <c r="P343" s="7">
        <f t="shared" si="47"/>
        <v>3.467202788554357</v>
      </c>
      <c r="R343" s="2">
        <v>500</v>
      </c>
      <c r="S343" s="17">
        <f t="shared" si="49"/>
        <v>529494.5177576365</v>
      </c>
    </row>
    <row r="344" spans="9:19" ht="15">
      <c r="I344" s="2">
        <f t="shared" si="42"/>
        <v>28</v>
      </c>
      <c r="J344" s="2">
        <v>339</v>
      </c>
      <c r="K344" s="2">
        <f t="shared" si="45"/>
        <v>500</v>
      </c>
      <c r="L344" s="2">
        <f t="shared" si="46"/>
        <v>130</v>
      </c>
      <c r="M344" s="17">
        <f t="shared" si="48"/>
        <v>336335.93992734904</v>
      </c>
      <c r="N344" s="3">
        <f t="shared" si="43"/>
        <v>0.038763481100148205</v>
      </c>
      <c r="O344" s="3">
        <f t="shared" si="44"/>
        <v>0.46516177320177843</v>
      </c>
      <c r="P344" s="7">
        <f t="shared" si="47"/>
        <v>3.4651617732017783</v>
      </c>
      <c r="R344" s="2">
        <v>500</v>
      </c>
      <c r="S344" s="17">
        <f t="shared" si="49"/>
        <v>533086.152444556</v>
      </c>
    </row>
    <row r="345" spans="9:19" ht="15">
      <c r="I345" s="2">
        <f t="shared" si="42"/>
        <v>28</v>
      </c>
      <c r="J345" s="2">
        <v>340</v>
      </c>
      <c r="K345" s="2">
        <f t="shared" si="45"/>
        <v>500</v>
      </c>
      <c r="L345" s="2">
        <f t="shared" si="46"/>
        <v>130</v>
      </c>
      <c r="M345" s="17">
        <f t="shared" si="48"/>
        <v>337808.35477716743</v>
      </c>
      <c r="N345" s="3">
        <f t="shared" si="43"/>
        <v>0.03859445640748408</v>
      </c>
      <c r="O345" s="3">
        <f t="shared" si="44"/>
        <v>0.463133476889809</v>
      </c>
      <c r="P345" s="7">
        <f t="shared" si="47"/>
        <v>3.463133476889809</v>
      </c>
      <c r="R345" s="2">
        <v>500</v>
      </c>
      <c r="S345" s="17">
        <f t="shared" si="49"/>
        <v>536698.7383338159</v>
      </c>
    </row>
    <row r="346" spans="9:19" ht="15">
      <c r="I346" s="2">
        <f t="shared" si="42"/>
        <v>28</v>
      </c>
      <c r="J346" s="2">
        <v>341</v>
      </c>
      <c r="K346" s="2">
        <f t="shared" si="45"/>
        <v>500</v>
      </c>
      <c r="L346" s="2">
        <f t="shared" si="46"/>
        <v>130</v>
      </c>
      <c r="M346" s="17">
        <f t="shared" si="48"/>
        <v>339284.45066411037</v>
      </c>
      <c r="N346" s="3">
        <f t="shared" si="43"/>
        <v>0.038426482279938584</v>
      </c>
      <c r="O346" s="3">
        <f t="shared" si="44"/>
        <v>0.461117787359263</v>
      </c>
      <c r="P346" s="7">
        <f t="shared" si="47"/>
        <v>3.461117787359263</v>
      </c>
      <c r="R346" s="2">
        <v>500</v>
      </c>
      <c r="S346" s="17">
        <f t="shared" si="49"/>
        <v>540332.3976407632</v>
      </c>
    </row>
    <row r="347" spans="9:19" ht="15">
      <c r="I347" s="2">
        <f t="shared" si="42"/>
        <v>28</v>
      </c>
      <c r="J347" s="2">
        <v>342</v>
      </c>
      <c r="K347" s="2">
        <f t="shared" si="45"/>
        <v>500</v>
      </c>
      <c r="L347" s="2">
        <f t="shared" si="46"/>
        <v>130</v>
      </c>
      <c r="M347" s="17">
        <f t="shared" si="48"/>
        <v>340764.23679077066</v>
      </c>
      <c r="N347" s="3">
        <f t="shared" si="43"/>
        <v>0.03825954947200037</v>
      </c>
      <c r="O347" s="3">
        <f t="shared" si="44"/>
        <v>0.4591145936640045</v>
      </c>
      <c r="P347" s="7">
        <f t="shared" si="47"/>
        <v>3.4591145936640046</v>
      </c>
      <c r="R347" s="2">
        <v>500</v>
      </c>
      <c r="S347" s="17">
        <f t="shared" si="49"/>
        <v>543987.2532936677</v>
      </c>
    </row>
    <row r="348" spans="9:19" ht="15">
      <c r="I348" s="2">
        <f t="shared" si="42"/>
        <v>28</v>
      </c>
      <c r="J348" s="2">
        <v>343</v>
      </c>
      <c r="K348" s="2">
        <f t="shared" si="45"/>
        <v>500</v>
      </c>
      <c r="L348" s="2">
        <f t="shared" si="46"/>
        <v>130</v>
      </c>
      <c r="M348" s="17">
        <f t="shared" si="48"/>
        <v>342247.72238274757</v>
      </c>
      <c r="N348" s="3">
        <f t="shared" si="43"/>
        <v>0.03809364884598297</v>
      </c>
      <c r="O348" s="3">
        <f t="shared" si="44"/>
        <v>0.45712378615179566</v>
      </c>
      <c r="P348" s="7">
        <f t="shared" si="47"/>
        <v>3.457123786151796</v>
      </c>
      <c r="R348" s="2">
        <v>500</v>
      </c>
      <c r="S348" s="17">
        <f t="shared" si="49"/>
        <v>547663.4289378808</v>
      </c>
    </row>
    <row r="349" spans="9:19" ht="15">
      <c r="I349" s="2">
        <f t="shared" si="42"/>
        <v>28</v>
      </c>
      <c r="J349" s="2">
        <v>344</v>
      </c>
      <c r="K349" s="2">
        <f t="shared" si="45"/>
        <v>500</v>
      </c>
      <c r="L349" s="2">
        <f t="shared" si="46"/>
        <v>130</v>
      </c>
      <c r="M349" s="17">
        <f t="shared" si="48"/>
        <v>343734.91668870446</v>
      </c>
      <c r="N349" s="3">
        <f t="shared" si="43"/>
        <v>0.03792877137045671</v>
      </c>
      <c r="O349" s="3">
        <f t="shared" si="44"/>
        <v>0.4551452564454805</v>
      </c>
      <c r="P349" s="7">
        <f t="shared" si="47"/>
        <v>3.4551452564454803</v>
      </c>
      <c r="R349" s="2">
        <v>500</v>
      </c>
      <c r="S349" s="17">
        <f t="shared" si="49"/>
        <v>551361.0489400184</v>
      </c>
    </row>
    <row r="350" spans="9:19" ht="15">
      <c r="I350" s="2">
        <f t="shared" si="42"/>
        <v>28</v>
      </c>
      <c r="J350" s="2">
        <v>345</v>
      </c>
      <c r="K350" s="2">
        <f t="shared" si="45"/>
        <v>500</v>
      </c>
      <c r="L350" s="2">
        <f t="shared" si="46"/>
        <v>130</v>
      </c>
      <c r="M350" s="17">
        <f t="shared" si="48"/>
        <v>345225.82898042625</v>
      </c>
      <c r="N350" s="3">
        <f t="shared" si="43"/>
        <v>0.03776490811870792</v>
      </c>
      <c r="O350" s="3">
        <f t="shared" si="44"/>
        <v>0.453178897424495</v>
      </c>
      <c r="P350" s="7">
        <f t="shared" si="47"/>
        <v>3.453178897424495</v>
      </c>
      <c r="R350" s="2">
        <v>500</v>
      </c>
      <c r="S350" s="17">
        <f t="shared" si="49"/>
        <v>555080.2383921685</v>
      </c>
    </row>
    <row r="351" spans="9:19" ht="15">
      <c r="I351" s="2">
        <f t="shared" si="42"/>
        <v>28</v>
      </c>
      <c r="J351" s="2">
        <v>346</v>
      </c>
      <c r="K351" s="2">
        <f t="shared" si="45"/>
        <v>500</v>
      </c>
      <c r="L351" s="2">
        <f t="shared" si="46"/>
        <v>130</v>
      </c>
      <c r="M351" s="17">
        <f t="shared" si="48"/>
        <v>346720.4685528773</v>
      </c>
      <c r="N351" s="3">
        <f t="shared" si="43"/>
        <v>0.03760205026722494</v>
      </c>
      <c r="O351" s="3">
        <f t="shared" si="44"/>
        <v>0.4512246032066993</v>
      </c>
      <c r="P351" s="7">
        <f t="shared" si="47"/>
        <v>3.4512246032066995</v>
      </c>
      <c r="R351" s="2">
        <v>500</v>
      </c>
      <c r="S351" s="17">
        <f t="shared" si="49"/>
        <v>558821.1231161229</v>
      </c>
    </row>
    <row r="352" spans="9:19" ht="15">
      <c r="I352" s="2">
        <f t="shared" si="42"/>
        <v>28</v>
      </c>
      <c r="J352" s="2">
        <v>347</v>
      </c>
      <c r="K352" s="2">
        <f t="shared" si="45"/>
        <v>500</v>
      </c>
      <c r="L352" s="2">
        <f t="shared" si="46"/>
        <v>130</v>
      </c>
      <c r="M352" s="17">
        <f t="shared" si="48"/>
        <v>348218.8447242595</v>
      </c>
      <c r="N352" s="3">
        <f t="shared" si="43"/>
        <v>0.03744018909421022</v>
      </c>
      <c r="O352" s="3">
        <f t="shared" si="44"/>
        <v>0.44928226913052266</v>
      </c>
      <c r="P352" s="7">
        <f t="shared" si="47"/>
        <v>3.4492822691305225</v>
      </c>
      <c r="R352" s="2">
        <v>500</v>
      </c>
      <c r="S352" s="17">
        <f t="shared" si="49"/>
        <v>562583.8296676336</v>
      </c>
    </row>
    <row r="353" spans="9:19" ht="15">
      <c r="I353" s="2">
        <f t="shared" si="42"/>
        <v>29</v>
      </c>
      <c r="J353" s="2">
        <v>348</v>
      </c>
      <c r="K353" s="2">
        <f t="shared" si="45"/>
        <v>500</v>
      </c>
      <c r="L353" s="2">
        <f t="shared" si="46"/>
        <v>130</v>
      </c>
      <c r="M353" s="17">
        <f t="shared" si="48"/>
        <v>349720.9668360702</v>
      </c>
      <c r="N353" s="3">
        <f t="shared" si="43"/>
        <v>0.037279315978118184</v>
      </c>
      <c r="O353" s="3">
        <f t="shared" si="44"/>
        <v>0.44735179173741824</v>
      </c>
      <c r="P353" s="7">
        <f t="shared" si="47"/>
        <v>3.447351791737418</v>
      </c>
      <c r="R353" s="2">
        <v>500</v>
      </c>
      <c r="S353" s="17">
        <f t="shared" si="49"/>
        <v>566368.4853406948</v>
      </c>
    </row>
    <row r="354" spans="9:19" ht="15">
      <c r="I354" s="2">
        <f t="shared" si="42"/>
        <v>29</v>
      </c>
      <c r="J354" s="2">
        <v>349</v>
      </c>
      <c r="K354" s="2">
        <f t="shared" si="45"/>
        <v>500</v>
      </c>
      <c r="L354" s="2">
        <f t="shared" si="46"/>
        <v>130</v>
      </c>
      <c r="M354" s="17">
        <f t="shared" si="48"/>
        <v>351226.84425316035</v>
      </c>
      <c r="N354" s="3">
        <f t="shared" si="43"/>
        <v>0.037119422396218155</v>
      </c>
      <c r="O354" s="3">
        <f t="shared" si="44"/>
        <v>0.44543306875461786</v>
      </c>
      <c r="P354" s="7">
        <f t="shared" si="47"/>
        <v>3.445433068754618</v>
      </c>
      <c r="R354" s="2">
        <v>500</v>
      </c>
      <c r="S354" s="17">
        <f t="shared" si="49"/>
        <v>570175.2181718488</v>
      </c>
    </row>
    <row r="355" spans="9:19" ht="15">
      <c r="I355" s="2">
        <f t="shared" si="42"/>
        <v>29</v>
      </c>
      <c r="J355" s="2">
        <v>350</v>
      </c>
      <c r="K355" s="2">
        <f t="shared" si="45"/>
        <v>500</v>
      </c>
      <c r="L355" s="2">
        <f t="shared" si="46"/>
        <v>130</v>
      </c>
      <c r="M355" s="17">
        <f t="shared" si="48"/>
        <v>352736.48636379326</v>
      </c>
      <c r="N355" s="3">
        <f t="shared" si="43"/>
        <v>0.03696049992318206</v>
      </c>
      <c r="O355" s="3">
        <f t="shared" si="44"/>
        <v>0.4435259990781847</v>
      </c>
      <c r="P355" s="7">
        <f t="shared" si="47"/>
        <v>3.443525999078185</v>
      </c>
      <c r="R355" s="2">
        <v>500</v>
      </c>
      <c r="S355" s="17">
        <f t="shared" si="49"/>
        <v>574004.1569445179</v>
      </c>
    </row>
    <row r="356" spans="9:19" ht="15">
      <c r="I356" s="2">
        <f t="shared" si="42"/>
        <v>29</v>
      </c>
      <c r="J356" s="2">
        <v>351</v>
      </c>
      <c r="K356" s="2">
        <f t="shared" si="45"/>
        <v>500</v>
      </c>
      <c r="L356" s="2">
        <f t="shared" si="46"/>
        <v>130</v>
      </c>
      <c r="M356" s="17">
        <f t="shared" si="48"/>
        <v>354249.9025797027</v>
      </c>
      <c r="N356" s="3">
        <f t="shared" si="43"/>
        <v>0.036802540229696104</v>
      </c>
      <c r="O356" s="3">
        <f t="shared" si="44"/>
        <v>0.44163048275635325</v>
      </c>
      <c r="P356" s="7">
        <f t="shared" si="47"/>
        <v>3.441630482756353</v>
      </c>
      <c r="R356" s="2">
        <v>500</v>
      </c>
      <c r="S356" s="17">
        <f t="shared" si="49"/>
        <v>577855.4311933608</v>
      </c>
    </row>
    <row r="357" spans="9:19" ht="15">
      <c r="I357" s="2">
        <f t="shared" si="42"/>
        <v>29</v>
      </c>
      <c r="J357" s="2">
        <v>352</v>
      </c>
      <c r="K357" s="2">
        <f t="shared" si="45"/>
        <v>500</v>
      </c>
      <c r="L357" s="2">
        <f t="shared" si="46"/>
        <v>130</v>
      </c>
      <c r="M357" s="17">
        <f t="shared" si="48"/>
        <v>355767.102336152</v>
      </c>
      <c r="N357" s="3">
        <f t="shared" si="43"/>
        <v>0.036645535081096324</v>
      </c>
      <c r="O357" s="3">
        <f t="shared" si="44"/>
        <v>0.43974642097315586</v>
      </c>
      <c r="P357" s="7">
        <f t="shared" si="47"/>
        <v>3.439746420973156</v>
      </c>
      <c r="R357" s="2">
        <v>500</v>
      </c>
      <c r="S357" s="17">
        <f t="shared" si="49"/>
        <v>581729.1712086555</v>
      </c>
    </row>
    <row r="358" spans="9:19" ht="15">
      <c r="I358" s="2">
        <f t="shared" si="42"/>
        <v>29</v>
      </c>
      <c r="J358" s="2">
        <v>353</v>
      </c>
      <c r="K358" s="2">
        <f t="shared" si="45"/>
        <v>500</v>
      </c>
      <c r="L358" s="2">
        <f t="shared" si="46"/>
        <v>130</v>
      </c>
      <c r="M358" s="17">
        <f t="shared" si="48"/>
        <v>357288.09509199235</v>
      </c>
      <c r="N358" s="3">
        <f t="shared" si="43"/>
        <v>0.036489476336027206</v>
      </c>
      <c r="O358" s="3">
        <f t="shared" si="44"/>
        <v>0.4378737160323265</v>
      </c>
      <c r="P358" s="7">
        <f t="shared" si="47"/>
        <v>3.4378737160323265</v>
      </c>
      <c r="R358" s="2">
        <v>500</v>
      </c>
      <c r="S358" s="17">
        <f t="shared" si="49"/>
        <v>585625.5080407059</v>
      </c>
    </row>
    <row r="359" spans="9:19" ht="15">
      <c r="I359" s="2">
        <f t="shared" si="42"/>
        <v>29</v>
      </c>
      <c r="J359" s="2">
        <v>354</v>
      </c>
      <c r="K359" s="2">
        <f t="shared" si="45"/>
        <v>500</v>
      </c>
      <c r="L359" s="2">
        <f t="shared" si="46"/>
        <v>130</v>
      </c>
      <c r="M359" s="17">
        <f t="shared" si="48"/>
        <v>358812.8903297223</v>
      </c>
      <c r="N359" s="3">
        <f t="shared" si="43"/>
        <v>0.0363343559451231</v>
      </c>
      <c r="O359" s="3">
        <f t="shared" si="44"/>
        <v>0.43601227134147713</v>
      </c>
      <c r="P359" s="7">
        <f t="shared" si="47"/>
        <v>3.436012271341477</v>
      </c>
      <c r="R359" s="2">
        <v>500</v>
      </c>
      <c r="S359" s="17">
        <f t="shared" si="49"/>
        <v>589544.5735042767</v>
      </c>
    </row>
    <row r="360" spans="9:19" ht="15">
      <c r="I360" s="2">
        <f t="shared" si="42"/>
        <v>29</v>
      </c>
      <c r="J360" s="2">
        <v>355</v>
      </c>
      <c r="K360" s="2">
        <f t="shared" si="45"/>
        <v>500</v>
      </c>
      <c r="L360" s="2">
        <f t="shared" si="46"/>
        <v>130</v>
      </c>
      <c r="M360" s="17">
        <f t="shared" si="48"/>
        <v>360341.49755554664</v>
      </c>
      <c r="N360" s="3">
        <f t="shared" si="43"/>
        <v>0.03618016594971194</v>
      </c>
      <c r="O360" s="3">
        <f t="shared" si="44"/>
        <v>0.4341619913965433</v>
      </c>
      <c r="P360" s="7">
        <f t="shared" si="47"/>
        <v>3.434161991396543</v>
      </c>
      <c r="R360" s="2">
        <v>500</v>
      </c>
      <c r="S360" s="17">
        <f t="shared" si="49"/>
        <v>593486.5001830517</v>
      </c>
    </row>
    <row r="361" spans="9:19" ht="15">
      <c r="I361" s="2">
        <f t="shared" si="42"/>
        <v>29</v>
      </c>
      <c r="J361" s="2">
        <v>356</v>
      </c>
      <c r="K361" s="2">
        <f t="shared" si="45"/>
        <v>500</v>
      </c>
      <c r="L361" s="2">
        <f t="shared" si="46"/>
        <v>130</v>
      </c>
      <c r="M361" s="17">
        <f t="shared" si="48"/>
        <v>361873.9262994355</v>
      </c>
      <c r="N361" s="3">
        <f t="shared" si="43"/>
        <v>0.03602689848054083</v>
      </c>
      <c r="O361" s="3">
        <f t="shared" si="44"/>
        <v>0.43232278176648997</v>
      </c>
      <c r="P361" s="7">
        <f t="shared" si="47"/>
        <v>3.43232278176649</v>
      </c>
      <c r="R361" s="2">
        <v>500</v>
      </c>
      <c r="S361" s="17">
        <f t="shared" si="49"/>
        <v>597451.4214341195</v>
      </c>
    </row>
    <row r="362" spans="9:19" ht="15">
      <c r="I362" s="2">
        <f t="shared" si="42"/>
        <v>29</v>
      </c>
      <c r="J362" s="2">
        <v>357</v>
      </c>
      <c r="K362" s="2">
        <f t="shared" si="45"/>
        <v>500</v>
      </c>
      <c r="L362" s="2">
        <f t="shared" si="46"/>
        <v>130</v>
      </c>
      <c r="M362" s="17">
        <f t="shared" si="48"/>
        <v>363410.1861151841</v>
      </c>
      <c r="N362" s="3">
        <f t="shared" si="43"/>
        <v>0.03587454575652302</v>
      </c>
      <c r="O362" s="3">
        <f t="shared" si="44"/>
        <v>0.4304945490782762</v>
      </c>
      <c r="P362" s="7">
        <f t="shared" si="47"/>
        <v>3.430494549078276</v>
      </c>
      <c r="R362" s="2">
        <v>500</v>
      </c>
      <c r="S362" s="17">
        <f t="shared" si="49"/>
        <v>601439.4713924852</v>
      </c>
    </row>
    <row r="363" spans="9:19" ht="15">
      <c r="I363" s="2">
        <f t="shared" si="42"/>
        <v>29</v>
      </c>
      <c r="J363" s="2">
        <v>358</v>
      </c>
      <c r="K363" s="2">
        <f t="shared" si="45"/>
        <v>500</v>
      </c>
      <c r="L363" s="2">
        <f t="shared" si="46"/>
        <v>130</v>
      </c>
      <c r="M363" s="17">
        <f t="shared" si="48"/>
        <v>364950.2865804721</v>
      </c>
      <c r="N363" s="3">
        <f t="shared" si="43"/>
        <v>0.03572310008350595</v>
      </c>
      <c r="O363" s="3">
        <f t="shared" si="44"/>
        <v>0.4286772010020714</v>
      </c>
      <c r="P363" s="7">
        <f t="shared" si="47"/>
        <v>3.4286772010020714</v>
      </c>
      <c r="R363" s="2">
        <v>500</v>
      </c>
      <c r="S363" s="17">
        <f t="shared" si="49"/>
        <v>605450.784975608</v>
      </c>
    </row>
    <row r="364" spans="9:19" ht="15">
      <c r="I364" s="2">
        <f t="shared" si="42"/>
        <v>29</v>
      </c>
      <c r="J364" s="2">
        <v>359</v>
      </c>
      <c r="K364" s="2">
        <f t="shared" si="45"/>
        <v>500</v>
      </c>
      <c r="L364" s="2">
        <f t="shared" si="46"/>
        <v>130</v>
      </c>
      <c r="M364" s="17">
        <f t="shared" si="48"/>
        <v>366494.23729692324</v>
      </c>
      <c r="N364" s="3">
        <f t="shared" si="43"/>
        <v>0.03557255385305985</v>
      </c>
      <c r="O364" s="3">
        <f t="shared" si="44"/>
        <v>0.4268706462367182</v>
      </c>
      <c r="P364" s="7">
        <f t="shared" si="47"/>
        <v>3.4268706462367184</v>
      </c>
      <c r="R364" s="2">
        <v>500</v>
      </c>
      <c r="S364" s="17">
        <f t="shared" si="49"/>
        <v>609485.4978879658</v>
      </c>
    </row>
    <row r="365" spans="9:19" ht="15">
      <c r="I365" s="2">
        <f t="shared" si="42"/>
        <v>30</v>
      </c>
      <c r="J365" s="2">
        <v>360</v>
      </c>
      <c r="K365" s="2">
        <f t="shared" si="45"/>
        <v>500</v>
      </c>
      <c r="L365" s="2">
        <f t="shared" si="46"/>
        <v>130</v>
      </c>
      <c r="M365" s="17">
        <f t="shared" si="48"/>
        <v>368042.04789016553</v>
      </c>
      <c r="N365" s="3">
        <f t="shared" si="43"/>
        <v>0.03542289954128658</v>
      </c>
      <c r="O365" s="3">
        <f t="shared" si="44"/>
        <v>0.42507479449543895</v>
      </c>
      <c r="P365" s="7">
        <f t="shared" si="47"/>
        <v>3.4250747944954387</v>
      </c>
      <c r="R365" s="2">
        <v>500</v>
      </c>
      <c r="S365" s="17">
        <f t="shared" si="49"/>
        <v>613543.7466256456</v>
      </c>
    </row>
    <row r="366" spans="9:19" ht="15">
      <c r="I366" s="2">
        <f t="shared" si="42"/>
        <v>30</v>
      </c>
      <c r="J366" s="2">
        <v>361</v>
      </c>
      <c r="K366" s="2">
        <f t="shared" si="45"/>
        <v>500</v>
      </c>
      <c r="L366" s="2">
        <f t="shared" si="46"/>
        <v>130</v>
      </c>
      <c r="M366" s="17">
        <f t="shared" si="48"/>
        <v>369593.72800989094</v>
      </c>
      <c r="N366" s="3">
        <f t="shared" si="43"/>
        <v>0.03527412970764822</v>
      </c>
      <c r="O366" s="3">
        <f t="shared" si="44"/>
        <v>0.42328955649177863</v>
      </c>
      <c r="P366" s="7">
        <f t="shared" si="47"/>
        <v>3.4232895564917785</v>
      </c>
      <c r="R366" s="2">
        <v>500</v>
      </c>
      <c r="S366" s="17">
        <f t="shared" si="49"/>
        <v>617625.6684809618</v>
      </c>
    </row>
    <row r="367" spans="9:19" ht="15">
      <c r="I367" s="2">
        <f t="shared" si="42"/>
        <v>30</v>
      </c>
      <c r="J367" s="2">
        <v>362</v>
      </c>
      <c r="K367" s="2">
        <f t="shared" si="45"/>
        <v>500</v>
      </c>
      <c r="L367" s="2">
        <f t="shared" si="46"/>
        <v>130</v>
      </c>
      <c r="M367" s="17">
        <f t="shared" si="48"/>
        <v>371149.2873299157</v>
      </c>
      <c r="N367" s="3">
        <f t="shared" si="43"/>
        <v>0.03512623699381517</v>
      </c>
      <c r="O367" s="3">
        <f t="shared" si="44"/>
        <v>0.421514843925782</v>
      </c>
      <c r="P367" s="7">
        <f t="shared" si="47"/>
        <v>3.421514843925782</v>
      </c>
      <c r="R367" s="2">
        <v>500</v>
      </c>
      <c r="S367" s="17">
        <f t="shared" si="49"/>
        <v>621731.4015471007</v>
      </c>
    </row>
    <row r="368" spans="9:19" ht="15">
      <c r="I368" s="2">
        <f t="shared" si="42"/>
        <v>30</v>
      </c>
      <c r="J368" s="2">
        <v>363</v>
      </c>
      <c r="K368" s="2">
        <f t="shared" si="45"/>
        <v>500</v>
      </c>
      <c r="L368" s="2">
        <f t="shared" si="46"/>
        <v>130</v>
      </c>
      <c r="M368" s="17">
        <f t="shared" si="48"/>
        <v>372708.7355482405</v>
      </c>
      <c r="N368" s="3">
        <f t="shared" si="43"/>
        <v>0.03497921412253324</v>
      </c>
      <c r="O368" s="3">
        <f t="shared" si="44"/>
        <v>0.4197505694703989</v>
      </c>
      <c r="P368" s="7">
        <f t="shared" si="47"/>
        <v>3.419750569470399</v>
      </c>
      <c r="R368" s="2">
        <v>500</v>
      </c>
      <c r="S368" s="17">
        <f t="shared" si="49"/>
        <v>625861.0847227921</v>
      </c>
    </row>
    <row r="369" spans="9:19" ht="15">
      <c r="I369" s="2">
        <f t="shared" si="42"/>
        <v>30</v>
      </c>
      <c r="J369" s="2">
        <v>364</v>
      </c>
      <c r="K369" s="2">
        <f t="shared" si="45"/>
        <v>500</v>
      </c>
      <c r="L369" s="2">
        <f t="shared" si="46"/>
        <v>130</v>
      </c>
      <c r="M369" s="17">
        <f t="shared" si="48"/>
        <v>374272.0823871111</v>
      </c>
      <c r="N369" s="3">
        <f t="shared" si="43"/>
        <v>0.034833053896509446</v>
      </c>
      <c r="O369" s="3">
        <f t="shared" si="44"/>
        <v>0.4179966467581133</v>
      </c>
      <c r="P369" s="7">
        <f t="shared" si="47"/>
        <v>3.4179966467581133</v>
      </c>
      <c r="R369" s="2">
        <v>500</v>
      </c>
      <c r="S369" s="17">
        <f t="shared" si="49"/>
        <v>630014.8577170084</v>
      </c>
    </row>
    <row r="370" spans="9:19" ht="15">
      <c r="I370" s="2">
        <f t="shared" si="42"/>
        <v>30</v>
      </c>
      <c r="J370" s="2">
        <v>365</v>
      </c>
      <c r="K370" s="2">
        <f t="shared" si="45"/>
        <v>500</v>
      </c>
      <c r="L370" s="2">
        <f t="shared" si="46"/>
        <v>130</v>
      </c>
      <c r="M370" s="17">
        <f t="shared" si="48"/>
        <v>375839.33759307885</v>
      </c>
      <c r="N370" s="3">
        <f t="shared" si="43"/>
        <v>0.03468774919731611</v>
      </c>
      <c r="O370" s="3">
        <f t="shared" si="44"/>
        <v>0.41625299036779334</v>
      </c>
      <c r="P370" s="7">
        <f t="shared" si="47"/>
        <v>3.416252990367793</v>
      </c>
      <c r="R370" s="2">
        <v>500</v>
      </c>
      <c r="S370" s="17">
        <f t="shared" si="49"/>
        <v>634192.861053691</v>
      </c>
    </row>
    <row r="371" spans="9:19" ht="15">
      <c r="I371" s="2">
        <f t="shared" si="42"/>
        <v>30</v>
      </c>
      <c r="J371" s="2">
        <v>366</v>
      </c>
      <c r="K371" s="2">
        <f t="shared" si="45"/>
        <v>500</v>
      </c>
      <c r="L371" s="2">
        <f t="shared" si="46"/>
        <v>130</v>
      </c>
      <c r="M371" s="17">
        <f t="shared" si="48"/>
        <v>377410.51093706157</v>
      </c>
      <c r="N371" s="3">
        <f t="shared" si="43"/>
        <v>0.034543292984312995</v>
      </c>
      <c r="O371" s="3">
        <f t="shared" si="44"/>
        <v>0.41451951581175595</v>
      </c>
      <c r="P371" s="7">
        <f t="shared" si="47"/>
        <v>3.414519515811756</v>
      </c>
      <c r="R371" s="2">
        <v>500</v>
      </c>
      <c r="S371" s="17">
        <f t="shared" si="49"/>
        <v>638395.2360765042</v>
      </c>
    </row>
    <row r="372" spans="9:19" ht="15">
      <c r="I372" s="2">
        <f t="shared" si="42"/>
        <v>30</v>
      </c>
      <c r="J372" s="2">
        <v>367</v>
      </c>
      <c r="K372" s="2">
        <f t="shared" si="45"/>
        <v>500</v>
      </c>
      <c r="L372" s="2">
        <f t="shared" si="46"/>
        <v>130</v>
      </c>
      <c r="M372" s="17">
        <f t="shared" si="48"/>
        <v>378985.6122144042</v>
      </c>
      <c r="N372" s="3">
        <f t="shared" si="43"/>
        <v>0.03439967829358698</v>
      </c>
      <c r="O372" s="3">
        <f t="shared" si="44"/>
        <v>0.4127961395230437</v>
      </c>
      <c r="P372" s="7">
        <f t="shared" si="47"/>
        <v>3.412796139523044</v>
      </c>
      <c r="R372" s="2">
        <v>500</v>
      </c>
      <c r="S372" s="17">
        <f t="shared" si="49"/>
        <v>642622.1249536171</v>
      </c>
    </row>
    <row r="373" spans="9:19" ht="15">
      <c r="I373" s="2">
        <f t="shared" si="42"/>
        <v>30</v>
      </c>
      <c r="J373" s="2">
        <v>368</v>
      </c>
      <c r="K373" s="2">
        <f t="shared" si="45"/>
        <v>500</v>
      </c>
      <c r="L373" s="2">
        <f t="shared" si="46"/>
        <v>130</v>
      </c>
      <c r="M373" s="17">
        <f t="shared" si="48"/>
        <v>380564.65124494024</v>
      </c>
      <c r="N373" s="3">
        <f t="shared" si="43"/>
        <v>0.03425689823690911</v>
      </c>
      <c r="O373" s="3">
        <f t="shared" si="44"/>
        <v>0.41108277884290934</v>
      </c>
      <c r="P373" s="7">
        <f t="shared" si="47"/>
        <v>3.4110827788429092</v>
      </c>
      <c r="R373" s="2">
        <v>500</v>
      </c>
      <c r="S373" s="17">
        <f t="shared" si="49"/>
        <v>646873.6706825132</v>
      </c>
    </row>
    <row r="374" spans="9:19" ht="15">
      <c r="I374" s="2">
        <f t="shared" si="42"/>
        <v>30</v>
      </c>
      <c r="J374" s="2">
        <v>369</v>
      </c>
      <c r="K374" s="2">
        <f t="shared" si="45"/>
        <v>500</v>
      </c>
      <c r="L374" s="2">
        <f t="shared" si="46"/>
        <v>130</v>
      </c>
      <c r="M374" s="17">
        <f t="shared" si="48"/>
        <v>382147.63787305256</v>
      </c>
      <c r="N374" s="3">
        <f t="shared" si="43"/>
        <v>0.03411494600070862</v>
      </c>
      <c r="O374" s="3">
        <f t="shared" si="44"/>
        <v>0.40937935200850345</v>
      </c>
      <c r="P374" s="7">
        <f t="shared" si="47"/>
        <v>3.4093793520085036</v>
      </c>
      <c r="R374" s="2">
        <v>500</v>
      </c>
      <c r="S374" s="17">
        <f t="shared" si="49"/>
        <v>651150.0170948278</v>
      </c>
    </row>
    <row r="375" spans="9:19" ht="15">
      <c r="I375" s="2">
        <f t="shared" si="42"/>
        <v>30</v>
      </c>
      <c r="J375" s="2">
        <v>370</v>
      </c>
      <c r="K375" s="2">
        <f t="shared" si="45"/>
        <v>500</v>
      </c>
      <c r="L375" s="2">
        <f t="shared" si="46"/>
        <v>130</v>
      </c>
      <c r="M375" s="17">
        <f t="shared" si="48"/>
        <v>383734.5819677352</v>
      </c>
      <c r="N375" s="3">
        <f t="shared" si="43"/>
        <v>0.03397381484506351</v>
      </c>
      <c r="O375" s="3">
        <f t="shared" si="44"/>
        <v>0.4076857781407621</v>
      </c>
      <c r="P375" s="7">
        <f t="shared" si="47"/>
        <v>3.4076857781407623</v>
      </c>
      <c r="R375" s="2">
        <v>500</v>
      </c>
      <c r="S375" s="17">
        <f t="shared" si="49"/>
        <v>655451.3088612143</v>
      </c>
    </row>
    <row r="376" spans="9:19" ht="15">
      <c r="I376" s="2">
        <f t="shared" si="42"/>
        <v>30</v>
      </c>
      <c r="J376" s="2">
        <v>371</v>
      </c>
      <c r="K376" s="2">
        <f t="shared" si="45"/>
        <v>500</v>
      </c>
      <c r="L376" s="2">
        <f t="shared" si="46"/>
        <v>130</v>
      </c>
      <c r="M376" s="17">
        <f t="shared" si="48"/>
        <v>385325.4934226545</v>
      </c>
      <c r="N376" s="3">
        <f t="shared" si="43"/>
        <v>0.03383349810270756</v>
      </c>
      <c r="O376" s="3">
        <f t="shared" si="44"/>
        <v>0.40600197723249076</v>
      </c>
      <c r="P376" s="7">
        <f t="shared" si="47"/>
        <v>3.4060019772324908</v>
      </c>
      <c r="R376" s="2">
        <v>500</v>
      </c>
      <c r="S376" s="17">
        <f t="shared" si="49"/>
        <v>659777.6914962381</v>
      </c>
    </row>
    <row r="377" spans="9:19" ht="15">
      <c r="I377" s="2">
        <f t="shared" si="42"/>
        <v>31</v>
      </c>
      <c r="J377" s="2">
        <v>372</v>
      </c>
      <c r="K377" s="2">
        <f t="shared" si="45"/>
        <v>500</v>
      </c>
      <c r="L377" s="2">
        <f t="shared" si="46"/>
        <v>130</v>
      </c>
      <c r="M377" s="17">
        <f t="shared" si="48"/>
        <v>386920.3821562111</v>
      </c>
      <c r="N377" s="3">
        <f aca="true" t="shared" si="50" ref="N377:N425">L377/((M376+K377)/100)</f>
        <v>0.03369398917805331</v>
      </c>
      <c r="O377" s="3">
        <f aca="true" t="shared" si="51" ref="O377:O425">N377*12</f>
        <v>0.40432787013663973</v>
      </c>
      <c r="P377" s="7">
        <f t="shared" si="47"/>
        <v>3.4043278701366395</v>
      </c>
      <c r="R377" s="2">
        <v>500</v>
      </c>
      <c r="S377" s="17">
        <f t="shared" si="49"/>
        <v>664129.3113632995</v>
      </c>
    </row>
    <row r="378" spans="9:19" ht="15">
      <c r="I378" s="2">
        <f t="shared" si="42"/>
        <v>31</v>
      </c>
      <c r="J378" s="2">
        <v>373</v>
      </c>
      <c r="K378" s="2">
        <f t="shared" si="45"/>
        <v>500</v>
      </c>
      <c r="L378" s="2">
        <f t="shared" si="46"/>
        <v>130</v>
      </c>
      <c r="M378" s="17">
        <f t="shared" si="48"/>
        <v>388519.25811160164</v>
      </c>
      <c r="N378" s="3">
        <f t="shared" si="50"/>
        <v>0.03355528154623081</v>
      </c>
      <c r="O378" s="3">
        <f t="shared" si="51"/>
        <v>0.40266337855476975</v>
      </c>
      <c r="P378" s="7">
        <f t="shared" si="47"/>
        <v>3.4026633785547697</v>
      </c>
      <c r="R378" s="2">
        <v>500</v>
      </c>
      <c r="S378" s="17">
        <f t="shared" si="49"/>
        <v>668506.3156795854</v>
      </c>
    </row>
    <row r="379" spans="9:19" ht="15">
      <c r="I379" s="2">
        <f t="shared" si="42"/>
        <v>31</v>
      </c>
      <c r="J379" s="2">
        <v>374</v>
      </c>
      <c r="K379" s="2">
        <f t="shared" si="45"/>
        <v>500</v>
      </c>
      <c r="L379" s="2">
        <f t="shared" si="46"/>
        <v>130</v>
      </c>
      <c r="M379" s="17">
        <f t="shared" si="48"/>
        <v>390122.13125688065</v>
      </c>
      <c r="N379" s="3">
        <f t="shared" si="50"/>
        <v>0.03341736875214174</v>
      </c>
      <c r="O379" s="3">
        <f t="shared" si="51"/>
        <v>0.4010084250257009</v>
      </c>
      <c r="P379" s="7">
        <f t="shared" si="47"/>
        <v>3.401008425025701</v>
      </c>
      <c r="R379" s="2">
        <v>500</v>
      </c>
      <c r="S379" s="17">
        <f t="shared" si="49"/>
        <v>672908.8525210497</v>
      </c>
    </row>
    <row r="380" spans="9:19" ht="15">
      <c r="I380" s="2">
        <f t="shared" si="42"/>
        <v>31</v>
      </c>
      <c r="J380" s="2">
        <v>375</v>
      </c>
      <c r="K380" s="2">
        <f t="shared" si="45"/>
        <v>500</v>
      </c>
      <c r="L380" s="2">
        <f t="shared" si="46"/>
        <v>130</v>
      </c>
      <c r="M380" s="17">
        <f t="shared" si="48"/>
        <v>391729.01158502285</v>
      </c>
      <c r="N380" s="3">
        <f t="shared" si="50"/>
        <v>0.03328024440952873</v>
      </c>
      <c r="O380" s="3">
        <f t="shared" si="51"/>
        <v>0.39936293291434477</v>
      </c>
      <c r="P380" s="7">
        <f t="shared" si="47"/>
        <v>3.399362932914345</v>
      </c>
      <c r="R380" s="2">
        <v>500</v>
      </c>
      <c r="S380" s="17">
        <f t="shared" si="49"/>
        <v>677337.0708274224</v>
      </c>
    </row>
    <row r="381" spans="9:19" ht="15">
      <c r="I381" s="2">
        <f t="shared" si="42"/>
        <v>31</v>
      </c>
      <c r="J381" s="2">
        <v>376</v>
      </c>
      <c r="K381" s="2">
        <f t="shared" si="45"/>
        <v>500</v>
      </c>
      <c r="L381" s="2">
        <f t="shared" si="46"/>
        <v>130</v>
      </c>
      <c r="M381" s="17">
        <f t="shared" si="48"/>
        <v>393339.9091139854</v>
      </c>
      <c r="N381" s="3">
        <f t="shared" si="50"/>
        <v>0.03314390220005949</v>
      </c>
      <c r="O381" s="3">
        <f t="shared" si="51"/>
        <v>0.3977268264007139</v>
      </c>
      <c r="P381" s="7">
        <f t="shared" si="47"/>
        <v>3.3977268264007137</v>
      </c>
      <c r="R381" s="2">
        <v>500</v>
      </c>
      <c r="S381" s="17">
        <f t="shared" si="49"/>
        <v>681791.1204072491</v>
      </c>
    </row>
    <row r="382" spans="9:19" ht="15">
      <c r="I382" s="2">
        <f aca="true" t="shared" si="52" ref="I382:I425">FLOOR(J382/12,1)</f>
        <v>31</v>
      </c>
      <c r="J382" s="2">
        <v>377</v>
      </c>
      <c r="K382" s="2">
        <f t="shared" si="45"/>
        <v>500</v>
      </c>
      <c r="L382" s="2">
        <f t="shared" si="46"/>
        <v>130</v>
      </c>
      <c r="M382" s="17">
        <f t="shared" si="48"/>
        <v>394954.8338867704</v>
      </c>
      <c r="N382" s="3">
        <f t="shared" si="50"/>
        <v>0.03300833587242559</v>
      </c>
      <c r="O382" s="3">
        <f t="shared" si="51"/>
        <v>0.3961000304691071</v>
      </c>
      <c r="P382" s="7">
        <f t="shared" si="47"/>
        <v>3.396100030469107</v>
      </c>
      <c r="R382" s="2">
        <v>500</v>
      </c>
      <c r="S382" s="17">
        <f t="shared" si="49"/>
        <v>686271.151942958</v>
      </c>
    </row>
    <row r="383" spans="9:19" ht="15">
      <c r="I383" s="2">
        <f t="shared" si="52"/>
        <v>31</v>
      </c>
      <c r="J383" s="2">
        <v>378</v>
      </c>
      <c r="K383" s="2">
        <f t="shared" si="45"/>
        <v>500</v>
      </c>
      <c r="L383" s="2">
        <f t="shared" si="46"/>
        <v>130</v>
      </c>
      <c r="M383" s="17">
        <f t="shared" si="48"/>
        <v>396573.79597148736</v>
      </c>
      <c r="N383" s="3">
        <f t="shared" si="50"/>
        <v>0.03287353924145547</v>
      </c>
      <c r="O383" s="3">
        <f t="shared" si="51"/>
        <v>0.3944824708974656</v>
      </c>
      <c r="P383" s="7">
        <f t="shared" si="47"/>
        <v>3.3944824708974655</v>
      </c>
      <c r="R383" s="2">
        <v>500</v>
      </c>
      <c r="S383" s="17">
        <f t="shared" si="49"/>
        <v>690777.3169959586</v>
      </c>
    </row>
    <row r="384" spans="9:19" ht="15">
      <c r="I384" s="2">
        <f t="shared" si="52"/>
        <v>31</v>
      </c>
      <c r="J384" s="2">
        <v>379</v>
      </c>
      <c r="K384" s="2">
        <f t="shared" si="45"/>
        <v>500</v>
      </c>
      <c r="L384" s="2">
        <f t="shared" si="46"/>
        <v>130</v>
      </c>
      <c r="M384" s="17">
        <f t="shared" si="48"/>
        <v>398196.8054614161</v>
      </c>
      <c r="N384" s="3">
        <f t="shared" si="50"/>
        <v>0.03273950618724155</v>
      </c>
      <c r="O384" s="3">
        <f t="shared" si="51"/>
        <v>0.3928740742468986</v>
      </c>
      <c r="P384" s="7">
        <f t="shared" si="47"/>
        <v>3.3928740742468984</v>
      </c>
      <c r="R384" s="2">
        <v>500</v>
      </c>
      <c r="S384" s="17">
        <f t="shared" si="49"/>
        <v>695309.7680117683</v>
      </c>
    </row>
    <row r="385" spans="9:19" ht="15">
      <c r="I385" s="2">
        <f t="shared" si="52"/>
        <v>31</v>
      </c>
      <c r="J385" s="2">
        <v>380</v>
      </c>
      <c r="K385" s="2">
        <f t="shared" si="45"/>
        <v>500</v>
      </c>
      <c r="L385" s="2">
        <f t="shared" si="46"/>
        <v>130</v>
      </c>
      <c r="M385" s="17">
        <f t="shared" si="48"/>
        <v>399823.8724750696</v>
      </c>
      <c r="N385" s="3">
        <f t="shared" si="50"/>
        <v>0.032606230654281164</v>
      </c>
      <c r="O385" s="3">
        <f t="shared" si="51"/>
        <v>0.39127476785137394</v>
      </c>
      <c r="P385" s="7">
        <f t="shared" si="47"/>
        <v>3.3912747678513737</v>
      </c>
      <c r="R385" s="2">
        <v>500</v>
      </c>
      <c r="S385" s="17">
        <f t="shared" si="49"/>
        <v>699868.6583251703</v>
      </c>
    </row>
    <row r="386" spans="9:19" ht="15">
      <c r="I386" s="2">
        <f t="shared" si="52"/>
        <v>31</v>
      </c>
      <c r="J386" s="2">
        <v>381</v>
      </c>
      <c r="K386" s="2">
        <f t="shared" si="45"/>
        <v>500</v>
      </c>
      <c r="L386" s="2">
        <f t="shared" si="46"/>
        <v>130</v>
      </c>
      <c r="M386" s="17">
        <f t="shared" si="48"/>
        <v>401455.0071562573</v>
      </c>
      <c r="N386" s="3">
        <f t="shared" si="50"/>
        <v>0.03247370665063094</v>
      </c>
      <c r="O386" s="3">
        <f t="shared" si="51"/>
        <v>0.3896844798075713</v>
      </c>
      <c r="P386" s="7">
        <f t="shared" si="47"/>
        <v>3.3896844798075714</v>
      </c>
      <c r="R386" s="2">
        <v>500</v>
      </c>
      <c r="S386" s="17">
        <f t="shared" si="49"/>
        <v>704454.1421654004</v>
      </c>
    </row>
    <row r="387" spans="9:19" ht="15">
      <c r="I387" s="2">
        <f t="shared" si="52"/>
        <v>31</v>
      </c>
      <c r="J387" s="2">
        <v>382</v>
      </c>
      <c r="K387" s="2">
        <f t="shared" si="45"/>
        <v>500</v>
      </c>
      <c r="L387" s="2">
        <f t="shared" si="46"/>
        <v>130</v>
      </c>
      <c r="M387" s="17">
        <f t="shared" si="48"/>
        <v>403090.21967414796</v>
      </c>
      <c r="N387" s="3">
        <f t="shared" si="50"/>
        <v>0.03234192824707452</v>
      </c>
      <c r="O387" s="3">
        <f t="shared" si="51"/>
        <v>0.38810313896489423</v>
      </c>
      <c r="P387" s="7">
        <f t="shared" si="47"/>
        <v>3.3881031389648943</v>
      </c>
      <c r="R387" s="2">
        <v>500</v>
      </c>
      <c r="S387" s="17">
        <f t="shared" si="49"/>
        <v>709066.3746613653</v>
      </c>
    </row>
    <row r="388" spans="9:19" ht="15">
      <c r="I388" s="2">
        <f t="shared" si="52"/>
        <v>31</v>
      </c>
      <c r="J388" s="2">
        <v>383</v>
      </c>
      <c r="K388" s="2">
        <f t="shared" si="45"/>
        <v>500</v>
      </c>
      <c r="L388" s="2">
        <f t="shared" si="46"/>
        <v>130</v>
      </c>
      <c r="M388" s="17">
        <f t="shared" si="48"/>
        <v>404729.5202233333</v>
      </c>
      <c r="N388" s="3">
        <f t="shared" si="50"/>
        <v>0.03221088957630337</v>
      </c>
      <c r="O388" s="3">
        <f t="shared" si="51"/>
        <v>0.38653067491564047</v>
      </c>
      <c r="P388" s="7">
        <f t="shared" si="47"/>
        <v>3.3865306749156403</v>
      </c>
      <c r="R388" s="2">
        <v>500</v>
      </c>
      <c r="S388" s="17">
        <f t="shared" si="49"/>
        <v>713705.51184689</v>
      </c>
    </row>
    <row r="389" spans="9:19" ht="15">
      <c r="I389" s="2">
        <f t="shared" si="52"/>
        <v>32</v>
      </c>
      <c r="J389" s="2">
        <v>384</v>
      </c>
      <c r="K389" s="2">
        <f t="shared" si="45"/>
        <v>500</v>
      </c>
      <c r="L389" s="2">
        <f t="shared" si="46"/>
        <v>130</v>
      </c>
      <c r="M389" s="17">
        <f t="shared" si="48"/>
        <v>406372.9190238917</v>
      </c>
      <c r="N389" s="3">
        <f t="shared" si="50"/>
        <v>0.0320805848321103</v>
      </c>
      <c r="O389" s="3">
        <f t="shared" si="51"/>
        <v>0.3849670179853236</v>
      </c>
      <c r="P389" s="7">
        <f t="shared" si="47"/>
        <v>3.3849670179853235</v>
      </c>
      <c r="R389" s="2">
        <v>500</v>
      </c>
      <c r="S389" s="17">
        <f t="shared" si="49"/>
        <v>718371.7106659969</v>
      </c>
    </row>
    <row r="390" spans="9:19" ht="15">
      <c r="I390" s="2">
        <f t="shared" si="52"/>
        <v>32</v>
      </c>
      <c r="J390" s="2">
        <v>385</v>
      </c>
      <c r="K390" s="2">
        <f aca="true" t="shared" si="53" ref="K390:K425">$C$1</f>
        <v>500</v>
      </c>
      <c r="L390" s="2">
        <f aca="true" t="shared" si="54" ref="L390:L425">$C$2</f>
        <v>130</v>
      </c>
      <c r="M390" s="17">
        <f t="shared" si="48"/>
        <v>408020.42632145144</v>
      </c>
      <c r="N390" s="3">
        <f t="shared" si="50"/>
        <v>0.03195100826859562</v>
      </c>
      <c r="O390" s="3">
        <f t="shared" si="51"/>
        <v>0.38341209922314745</v>
      </c>
      <c r="P390" s="7">
        <f t="shared" si="47"/>
        <v>3.3834120992231473</v>
      </c>
      <c r="R390" s="2">
        <v>500</v>
      </c>
      <c r="S390" s="17">
        <f t="shared" si="49"/>
        <v>723065.1289782152</v>
      </c>
    </row>
    <row r="391" spans="9:19" ht="15">
      <c r="I391" s="2">
        <f t="shared" si="52"/>
        <v>32</v>
      </c>
      <c r="J391" s="2">
        <v>386</v>
      </c>
      <c r="K391" s="2">
        <f t="shared" si="53"/>
        <v>500</v>
      </c>
      <c r="L391" s="2">
        <f t="shared" si="54"/>
        <v>130</v>
      </c>
      <c r="M391" s="17">
        <f t="shared" si="48"/>
        <v>409672.05238725507</v>
      </c>
      <c r="N391" s="3">
        <f t="shared" si="50"/>
        <v>0.03182215419938567</v>
      </c>
      <c r="O391" s="3">
        <f t="shared" si="51"/>
        <v>0.3818658503926281</v>
      </c>
      <c r="P391" s="7">
        <f aca="true" t="shared" si="55" ref="P391:P425">O391+$C$3</f>
        <v>3.381865850392628</v>
      </c>
      <c r="R391" s="2">
        <v>500</v>
      </c>
      <c r="S391" s="17">
        <f t="shared" si="49"/>
        <v>727785.9255639215</v>
      </c>
    </row>
    <row r="392" spans="9:19" ht="15">
      <c r="I392" s="2">
        <f t="shared" si="52"/>
        <v>32</v>
      </c>
      <c r="J392" s="2">
        <v>387</v>
      </c>
      <c r="K392" s="2">
        <f t="shared" si="53"/>
        <v>500</v>
      </c>
      <c r="L392" s="2">
        <f t="shared" si="54"/>
        <v>130</v>
      </c>
      <c r="M392" s="17">
        <f aca="true" t="shared" si="56" ref="M392:M425">(M391+K392+L392)+((M391+K392+L392)/100*$C$3/12)</f>
        <v>411327.8075182232</v>
      </c>
      <c r="N392" s="3">
        <f t="shared" si="50"/>
        <v>0.03169401699686338</v>
      </c>
      <c r="O392" s="3">
        <f t="shared" si="51"/>
        <v>0.38032820396236056</v>
      </c>
      <c r="P392" s="7">
        <f t="shared" si="55"/>
        <v>3.3803282039623603</v>
      </c>
      <c r="R392" s="2">
        <v>500</v>
      </c>
      <c r="S392" s="17">
        <f aca="true" t="shared" si="57" ref="S392:S425">(S391+R392)+((S391+R392)/100*$C$4/12)</f>
        <v>732534.260129711</v>
      </c>
    </row>
    <row r="393" spans="9:19" ht="15">
      <c r="I393" s="2">
        <f t="shared" si="52"/>
        <v>32</v>
      </c>
      <c r="J393" s="2">
        <v>388</v>
      </c>
      <c r="K393" s="2">
        <f t="shared" si="53"/>
        <v>500</v>
      </c>
      <c r="L393" s="2">
        <f t="shared" si="54"/>
        <v>130</v>
      </c>
      <c r="M393" s="17">
        <f t="shared" si="56"/>
        <v>412987.7020370187</v>
      </c>
      <c r="N393" s="3">
        <f t="shared" si="50"/>
        <v>0.031566591091410835</v>
      </c>
      <c r="O393" s="3">
        <f t="shared" si="51"/>
        <v>0.37879909309693005</v>
      </c>
      <c r="P393" s="7">
        <f t="shared" si="55"/>
        <v>3.37879909309693</v>
      </c>
      <c r="R393" s="2">
        <v>500</v>
      </c>
      <c r="S393" s="17">
        <f t="shared" si="57"/>
        <v>737310.2933138009</v>
      </c>
    </row>
    <row r="394" spans="9:19" ht="15">
      <c r="I394" s="2">
        <f t="shared" si="52"/>
        <v>32</v>
      </c>
      <c r="J394" s="2">
        <v>389</v>
      </c>
      <c r="K394" s="2">
        <f t="shared" si="53"/>
        <v>500</v>
      </c>
      <c r="L394" s="2">
        <f t="shared" si="54"/>
        <v>130</v>
      </c>
      <c r="M394" s="17">
        <f t="shared" si="56"/>
        <v>414651.7462921113</v>
      </c>
      <c r="N394" s="3">
        <f t="shared" si="50"/>
        <v>0.03143987097066345</v>
      </c>
      <c r="O394" s="3">
        <f t="shared" si="51"/>
        <v>0.37727845164796137</v>
      </c>
      <c r="P394" s="7">
        <f t="shared" si="55"/>
        <v>3.3772784516479613</v>
      </c>
      <c r="R394" s="2">
        <v>500</v>
      </c>
      <c r="S394" s="17">
        <f t="shared" si="57"/>
        <v>742114.1866914647</v>
      </c>
    </row>
    <row r="395" spans="9:19" ht="15">
      <c r="I395" s="2">
        <f t="shared" si="52"/>
        <v>32</v>
      </c>
      <c r="J395" s="2">
        <v>390</v>
      </c>
      <c r="K395" s="2">
        <f t="shared" si="53"/>
        <v>500</v>
      </c>
      <c r="L395" s="2">
        <f t="shared" si="54"/>
        <v>130</v>
      </c>
      <c r="M395" s="17">
        <f t="shared" si="56"/>
        <v>416319.9506578416</v>
      </c>
      <c r="N395" s="3">
        <f t="shared" si="50"/>
        <v>0.03131385117877565</v>
      </c>
      <c r="O395" s="3">
        <f t="shared" si="51"/>
        <v>0.3757662141453078</v>
      </c>
      <c r="P395" s="7">
        <f t="shared" si="55"/>
        <v>3.3757662141453078</v>
      </c>
      <c r="R395" s="2">
        <v>500</v>
      </c>
      <c r="S395" s="17">
        <f t="shared" si="57"/>
        <v>746946.1027804983</v>
      </c>
    </row>
    <row r="396" spans="9:19" ht="15">
      <c r="I396" s="2">
        <f t="shared" si="52"/>
        <v>32</v>
      </c>
      <c r="J396" s="2">
        <v>391</v>
      </c>
      <c r="K396" s="2">
        <f t="shared" si="53"/>
        <v>500</v>
      </c>
      <c r="L396" s="2">
        <f t="shared" si="54"/>
        <v>130</v>
      </c>
      <c r="M396" s="17">
        <f t="shared" si="56"/>
        <v>417992.32553448615</v>
      </c>
      <c r="N396" s="3">
        <f t="shared" si="50"/>
        <v>0.031188526315697917</v>
      </c>
      <c r="O396" s="3">
        <f t="shared" si="51"/>
        <v>0.374262315788375</v>
      </c>
      <c r="P396" s="7">
        <f t="shared" si="55"/>
        <v>3.374262315788375</v>
      </c>
      <c r="R396" s="2">
        <v>500</v>
      </c>
      <c r="S396" s="17">
        <f t="shared" si="57"/>
        <v>751806.2050467179</v>
      </c>
    </row>
    <row r="397" spans="9:19" ht="15">
      <c r="I397" s="2">
        <f t="shared" si="52"/>
        <v>32</v>
      </c>
      <c r="J397" s="2">
        <v>392</v>
      </c>
      <c r="K397" s="2">
        <f t="shared" si="53"/>
        <v>500</v>
      </c>
      <c r="L397" s="2">
        <f t="shared" si="54"/>
        <v>130</v>
      </c>
      <c r="M397" s="17">
        <f t="shared" si="56"/>
        <v>419668.8813483224</v>
      </c>
      <c r="N397" s="3">
        <f t="shared" si="50"/>
        <v>0.031063891036464716</v>
      </c>
      <c r="O397" s="3">
        <f t="shared" si="51"/>
        <v>0.3727666924375766</v>
      </c>
      <c r="P397" s="7">
        <f t="shared" si="55"/>
        <v>3.3727666924375765</v>
      </c>
      <c r="R397" s="2">
        <v>500</v>
      </c>
      <c r="S397" s="17">
        <f t="shared" si="57"/>
        <v>756694.6579094904</v>
      </c>
    </row>
    <row r="398" spans="9:19" ht="15">
      <c r="I398" s="2">
        <f t="shared" si="52"/>
        <v>32</v>
      </c>
      <c r="J398" s="2">
        <v>393</v>
      </c>
      <c r="K398" s="2">
        <f t="shared" si="53"/>
        <v>500</v>
      </c>
      <c r="L398" s="2">
        <f t="shared" si="54"/>
        <v>130</v>
      </c>
      <c r="M398" s="17">
        <f t="shared" si="56"/>
        <v>421349.62855169317</v>
      </c>
      <c r="N398" s="3">
        <f t="shared" si="50"/>
        <v>0.030939940050493477</v>
      </c>
      <c r="O398" s="3">
        <f t="shared" si="51"/>
        <v>0.37127928060592175</v>
      </c>
      <c r="P398" s="7">
        <f t="shared" si="55"/>
        <v>3.371279280605922</v>
      </c>
      <c r="R398" s="2">
        <v>500</v>
      </c>
      <c r="S398" s="17">
        <f t="shared" si="57"/>
        <v>761611.6267472957</v>
      </c>
    </row>
    <row r="399" spans="9:19" ht="15">
      <c r="I399" s="2">
        <f t="shared" si="52"/>
        <v>32</v>
      </c>
      <c r="J399" s="2">
        <v>394</v>
      </c>
      <c r="K399" s="2">
        <f t="shared" si="53"/>
        <v>500</v>
      </c>
      <c r="L399" s="2">
        <f t="shared" si="54"/>
        <v>130</v>
      </c>
      <c r="M399" s="17">
        <f t="shared" si="56"/>
        <v>423034.57762307243</v>
      </c>
      <c r="N399" s="3">
        <f t="shared" si="50"/>
        <v>0.030816668120894147</v>
      </c>
      <c r="O399" s="3">
        <f t="shared" si="51"/>
        <v>0.36980001745072977</v>
      </c>
      <c r="P399" s="7">
        <f t="shared" si="55"/>
        <v>3.36980001745073</v>
      </c>
      <c r="R399" s="2">
        <v>500</v>
      </c>
      <c r="S399" s="17">
        <f t="shared" si="57"/>
        <v>766557.2779033217</v>
      </c>
    </row>
    <row r="400" spans="9:19" ht="15">
      <c r="I400" s="2">
        <f t="shared" si="52"/>
        <v>32</v>
      </c>
      <c r="J400" s="2">
        <v>395</v>
      </c>
      <c r="K400" s="2">
        <f t="shared" si="53"/>
        <v>500</v>
      </c>
      <c r="L400" s="2">
        <f t="shared" si="54"/>
        <v>130</v>
      </c>
      <c r="M400" s="17">
        <f t="shared" si="56"/>
        <v>424723.7390671301</v>
      </c>
      <c r="N400" s="3">
        <f t="shared" si="50"/>
        <v>0.030694070063789314</v>
      </c>
      <c r="O400" s="3">
        <f t="shared" si="51"/>
        <v>0.3683288407654718</v>
      </c>
      <c r="P400" s="7">
        <f t="shared" si="55"/>
        <v>3.368328840765472</v>
      </c>
      <c r="R400" s="2">
        <v>500</v>
      </c>
      <c r="S400" s="17">
        <f t="shared" si="57"/>
        <v>771531.778691091</v>
      </c>
    </row>
    <row r="401" spans="9:19" ht="15">
      <c r="I401" s="2">
        <f t="shared" si="52"/>
        <v>33</v>
      </c>
      <c r="J401" s="2">
        <v>396</v>
      </c>
      <c r="K401" s="2">
        <f t="shared" si="53"/>
        <v>500</v>
      </c>
      <c r="L401" s="2">
        <f t="shared" si="54"/>
        <v>130</v>
      </c>
      <c r="M401" s="17">
        <f t="shared" si="56"/>
        <v>426417.1234147979</v>
      </c>
      <c r="N401" s="3">
        <f t="shared" si="50"/>
        <v>0.030572140747644593</v>
      </c>
      <c r="O401" s="3">
        <f t="shared" si="51"/>
        <v>0.3668656889717351</v>
      </c>
      <c r="P401" s="7">
        <f t="shared" si="55"/>
        <v>3.366865688971735</v>
      </c>
      <c r="R401" s="2">
        <v>500</v>
      </c>
      <c r="S401" s="17">
        <f t="shared" si="57"/>
        <v>776535.2974001224</v>
      </c>
    </row>
    <row r="402" spans="9:19" ht="15">
      <c r="I402" s="2">
        <f t="shared" si="52"/>
        <v>33</v>
      </c>
      <c r="J402" s="2">
        <v>397</v>
      </c>
      <c r="K402" s="2">
        <f t="shared" si="53"/>
        <v>500</v>
      </c>
      <c r="L402" s="2">
        <f t="shared" si="54"/>
        <v>130</v>
      </c>
      <c r="M402" s="17">
        <f t="shared" si="56"/>
        <v>428114.74122333486</v>
      </c>
      <c r="N402" s="3">
        <f t="shared" si="50"/>
        <v>0.030450875092609114</v>
      </c>
      <c r="O402" s="3">
        <f t="shared" si="51"/>
        <v>0.36541050111130935</v>
      </c>
      <c r="P402" s="7">
        <f t="shared" si="55"/>
        <v>3.3654105011113096</v>
      </c>
      <c r="R402" s="2">
        <v>500</v>
      </c>
      <c r="S402" s="17">
        <f t="shared" si="57"/>
        <v>781568.0033016232</v>
      </c>
    </row>
    <row r="403" spans="9:19" ht="15">
      <c r="I403" s="2">
        <f t="shared" si="52"/>
        <v>33</v>
      </c>
      <c r="J403" s="2">
        <v>398</v>
      </c>
      <c r="K403" s="2">
        <f t="shared" si="53"/>
        <v>500</v>
      </c>
      <c r="L403" s="2">
        <f t="shared" si="54"/>
        <v>130</v>
      </c>
      <c r="M403" s="17">
        <f t="shared" si="56"/>
        <v>429816.6030763932</v>
      </c>
      <c r="N403" s="3">
        <f t="shared" si="50"/>
        <v>0.03033026806986602</v>
      </c>
      <c r="O403" s="3">
        <f t="shared" si="51"/>
        <v>0.3639632168383922</v>
      </c>
      <c r="P403" s="7">
        <f t="shared" si="55"/>
        <v>3.363963216838392</v>
      </c>
      <c r="R403" s="2">
        <v>500</v>
      </c>
      <c r="S403" s="17">
        <f t="shared" si="57"/>
        <v>786630.0666542159</v>
      </c>
    </row>
    <row r="404" spans="9:19" ht="15">
      <c r="I404" s="2">
        <f t="shared" si="52"/>
        <v>33</v>
      </c>
      <c r="J404" s="2">
        <v>399</v>
      </c>
      <c r="K404" s="2">
        <f t="shared" si="53"/>
        <v>500</v>
      </c>
      <c r="L404" s="2">
        <f t="shared" si="54"/>
        <v>130</v>
      </c>
      <c r="M404" s="17">
        <f t="shared" si="56"/>
        <v>431522.7195840842</v>
      </c>
      <c r="N404" s="3">
        <f t="shared" si="50"/>
        <v>0.030210314700992693</v>
      </c>
      <c r="O404" s="3">
        <f t="shared" si="51"/>
        <v>0.3625237764119123</v>
      </c>
      <c r="P404" s="7">
        <f t="shared" si="55"/>
        <v>3.3625237764119125</v>
      </c>
      <c r="R404" s="2">
        <v>500</v>
      </c>
      <c r="S404" s="17">
        <f t="shared" si="57"/>
        <v>791721.6587096988</v>
      </c>
    </row>
    <row r="405" spans="9:19" ht="15">
      <c r="I405" s="2">
        <f t="shared" si="52"/>
        <v>33</v>
      </c>
      <c r="J405" s="2">
        <v>400</v>
      </c>
      <c r="K405" s="2">
        <f t="shared" si="53"/>
        <v>500</v>
      </c>
      <c r="L405" s="2">
        <f t="shared" si="54"/>
        <v>130</v>
      </c>
      <c r="M405" s="17">
        <f t="shared" si="56"/>
        <v>433233.1013830444</v>
      </c>
      <c r="N405" s="3">
        <f t="shared" si="50"/>
        <v>0.03009101005733061</v>
      </c>
      <c r="O405" s="3">
        <f t="shared" si="51"/>
        <v>0.3610921206879673</v>
      </c>
      <c r="P405" s="7">
        <f t="shared" si="55"/>
        <v>3.3610921206879674</v>
      </c>
      <c r="R405" s="2">
        <v>500</v>
      </c>
      <c r="S405" s="17">
        <f t="shared" si="57"/>
        <v>796842.9517188388</v>
      </c>
    </row>
    <row r="406" spans="9:19" ht="15">
      <c r="I406" s="2">
        <f t="shared" si="52"/>
        <v>33</v>
      </c>
      <c r="J406" s="2">
        <v>401</v>
      </c>
      <c r="K406" s="2">
        <f t="shared" si="53"/>
        <v>500</v>
      </c>
      <c r="L406" s="2">
        <f t="shared" si="54"/>
        <v>130</v>
      </c>
      <c r="M406" s="17">
        <f t="shared" si="56"/>
        <v>434947.759136502</v>
      </c>
      <c r="N406" s="3">
        <f t="shared" si="50"/>
        <v>0.029972349259364595</v>
      </c>
      <c r="O406" s="3">
        <f t="shared" si="51"/>
        <v>0.35966819111237514</v>
      </c>
      <c r="P406" s="7">
        <f t="shared" si="55"/>
        <v>3.359668191112375</v>
      </c>
      <c r="R406" s="2">
        <v>500</v>
      </c>
      <c r="S406" s="17">
        <f t="shared" si="57"/>
        <v>801994.1189371987</v>
      </c>
    </row>
    <row r="407" spans="9:19" ht="15">
      <c r="I407" s="2">
        <f t="shared" si="52"/>
        <v>33</v>
      </c>
      <c r="J407" s="2">
        <v>402</v>
      </c>
      <c r="K407" s="2">
        <f t="shared" si="53"/>
        <v>500</v>
      </c>
      <c r="L407" s="2">
        <f t="shared" si="54"/>
        <v>130</v>
      </c>
      <c r="M407" s="17">
        <f t="shared" si="56"/>
        <v>436666.7035343432</v>
      </c>
      <c r="N407" s="3">
        <f t="shared" si="50"/>
        <v>0.029854327476111376</v>
      </c>
      <c r="O407" s="3">
        <f t="shared" si="51"/>
        <v>0.3582519297133365</v>
      </c>
      <c r="P407" s="7">
        <f t="shared" si="55"/>
        <v>3.3582519297133366</v>
      </c>
      <c r="R407" s="2">
        <v>500</v>
      </c>
      <c r="S407" s="17">
        <f t="shared" si="57"/>
        <v>807175.334630999</v>
      </c>
    </row>
    <row r="408" spans="9:19" ht="15">
      <c r="I408" s="2">
        <f t="shared" si="52"/>
        <v>33</v>
      </c>
      <c r="J408" s="2">
        <v>403</v>
      </c>
      <c r="K408" s="2">
        <f t="shared" si="53"/>
        <v>500</v>
      </c>
      <c r="L408" s="2">
        <f t="shared" si="54"/>
        <v>130</v>
      </c>
      <c r="M408" s="17">
        <f t="shared" si="56"/>
        <v>438389.9452931791</v>
      </c>
      <c r="N408" s="3">
        <f t="shared" si="50"/>
        <v>0.029736939924517234</v>
      </c>
      <c r="O408" s="3">
        <f t="shared" si="51"/>
        <v>0.3568432790942068</v>
      </c>
      <c r="P408" s="7">
        <f t="shared" si="55"/>
        <v>3.356843279094207</v>
      </c>
      <c r="R408" s="2">
        <v>500</v>
      </c>
      <c r="S408" s="17">
        <f t="shared" si="57"/>
        <v>812386.7740830132</v>
      </c>
    </row>
    <row r="409" spans="9:19" ht="15">
      <c r="I409" s="2">
        <f t="shared" si="52"/>
        <v>33</v>
      </c>
      <c r="J409" s="2">
        <v>404</v>
      </c>
      <c r="K409" s="2">
        <f t="shared" si="53"/>
        <v>500</v>
      </c>
      <c r="L409" s="2">
        <f t="shared" si="54"/>
        <v>130</v>
      </c>
      <c r="M409" s="17">
        <f t="shared" si="56"/>
        <v>440117.495156412</v>
      </c>
      <c r="N409" s="3">
        <f t="shared" si="50"/>
        <v>0.029620181868864604</v>
      </c>
      <c r="O409" s="3">
        <f t="shared" si="51"/>
        <v>0.35544218242637526</v>
      </c>
      <c r="P409" s="7">
        <f t="shared" si="55"/>
        <v>3.3554421824263754</v>
      </c>
      <c r="R409" s="2">
        <v>500</v>
      </c>
      <c r="S409" s="17">
        <f t="shared" si="57"/>
        <v>817628.6135984975</v>
      </c>
    </row>
    <row r="410" spans="9:19" ht="15">
      <c r="I410" s="2">
        <f t="shared" si="52"/>
        <v>33</v>
      </c>
      <c r="J410" s="2">
        <v>405</v>
      </c>
      <c r="K410" s="2">
        <f t="shared" si="53"/>
        <v>500</v>
      </c>
      <c r="L410" s="2">
        <f t="shared" si="54"/>
        <v>130</v>
      </c>
      <c r="M410" s="17">
        <f t="shared" si="56"/>
        <v>441849.36389430304</v>
      </c>
      <c r="N410" s="3">
        <f t="shared" si="50"/>
        <v>0.029504048620187476</v>
      </c>
      <c r="O410" s="3">
        <f t="shared" si="51"/>
        <v>0.3540485834422497</v>
      </c>
      <c r="P410" s="7">
        <f t="shared" si="55"/>
        <v>3.3540485834422498</v>
      </c>
      <c r="R410" s="2">
        <v>500</v>
      </c>
      <c r="S410" s="17">
        <f t="shared" si="57"/>
        <v>822901.0305111554</v>
      </c>
    </row>
    <row r="411" spans="9:19" ht="15">
      <c r="I411" s="2">
        <f t="shared" si="52"/>
        <v>33</v>
      </c>
      <c r="J411" s="2">
        <v>406</v>
      </c>
      <c r="K411" s="2">
        <f t="shared" si="53"/>
        <v>500</v>
      </c>
      <c r="L411" s="2">
        <f t="shared" si="54"/>
        <v>130</v>
      </c>
      <c r="M411" s="17">
        <f t="shared" si="56"/>
        <v>443585.5623040388</v>
      </c>
      <c r="N411" s="3">
        <f t="shared" si="50"/>
        <v>0.029388535535695443</v>
      </c>
      <c r="O411" s="3">
        <f t="shared" si="51"/>
        <v>0.35266242642834533</v>
      </c>
      <c r="P411" s="7">
        <f t="shared" si="55"/>
        <v>3.3526624264283456</v>
      </c>
      <c r="R411" s="2">
        <v>500</v>
      </c>
      <c r="S411" s="17">
        <f t="shared" si="57"/>
        <v>828204.2031891372</v>
      </c>
    </row>
    <row r="412" spans="9:19" ht="15">
      <c r="I412" s="2">
        <f t="shared" si="52"/>
        <v>33</v>
      </c>
      <c r="J412" s="2">
        <v>407</v>
      </c>
      <c r="K412" s="2">
        <f t="shared" si="53"/>
        <v>500</v>
      </c>
      <c r="L412" s="2">
        <f t="shared" si="54"/>
        <v>130</v>
      </c>
      <c r="M412" s="17">
        <f t="shared" si="56"/>
        <v>445326.1012097989</v>
      </c>
      <c r="N412" s="3">
        <f t="shared" si="50"/>
        <v>0.029273638018206226</v>
      </c>
      <c r="O412" s="3">
        <f t="shared" si="51"/>
        <v>0.3512836562184747</v>
      </c>
      <c r="P412" s="7">
        <f t="shared" si="55"/>
        <v>3.3512836562184747</v>
      </c>
      <c r="R412" s="2">
        <v>500</v>
      </c>
      <c r="S412" s="17">
        <f t="shared" si="57"/>
        <v>833538.3110410738</v>
      </c>
    </row>
    <row r="413" spans="9:19" ht="15">
      <c r="I413" s="2">
        <f t="shared" si="52"/>
        <v>34</v>
      </c>
      <c r="J413" s="2">
        <v>408</v>
      </c>
      <c r="K413" s="2">
        <f t="shared" si="53"/>
        <v>500</v>
      </c>
      <c r="L413" s="2">
        <f t="shared" si="54"/>
        <v>130</v>
      </c>
      <c r="M413" s="17">
        <f t="shared" si="56"/>
        <v>447070.9914628234</v>
      </c>
      <c r="N413" s="3">
        <f t="shared" si="50"/>
        <v>0.029159351515586567</v>
      </c>
      <c r="O413" s="3">
        <f t="shared" si="51"/>
        <v>0.34991221818703877</v>
      </c>
      <c r="P413" s="7">
        <f t="shared" si="55"/>
        <v>3.349912218187039</v>
      </c>
      <c r="R413" s="2">
        <v>500</v>
      </c>
      <c r="S413" s="17">
        <f t="shared" si="57"/>
        <v>838903.5345221467</v>
      </c>
    </row>
    <row r="414" spans="9:19" ht="15">
      <c r="I414" s="2">
        <f t="shared" si="52"/>
        <v>34</v>
      </c>
      <c r="J414" s="2">
        <v>409</v>
      </c>
      <c r="K414" s="2">
        <f t="shared" si="53"/>
        <v>500</v>
      </c>
      <c r="L414" s="2">
        <f t="shared" si="54"/>
        <v>130</v>
      </c>
      <c r="M414" s="17">
        <f t="shared" si="56"/>
        <v>448820.24394148047</v>
      </c>
      <c r="N414" s="3">
        <f t="shared" si="50"/>
        <v>0.02904567152020132</v>
      </c>
      <c r="O414" s="3">
        <f t="shared" si="51"/>
        <v>0.34854805824241586</v>
      </c>
      <c r="P414" s="7">
        <f t="shared" si="55"/>
        <v>3.348548058242416</v>
      </c>
      <c r="R414" s="2">
        <v>500</v>
      </c>
      <c r="S414" s="17">
        <f t="shared" si="57"/>
        <v>844300.0551401925</v>
      </c>
    </row>
    <row r="415" spans="9:19" ht="15">
      <c r="I415" s="2">
        <f t="shared" si="52"/>
        <v>34</v>
      </c>
      <c r="J415" s="2">
        <v>410</v>
      </c>
      <c r="K415" s="2">
        <f t="shared" si="53"/>
        <v>500</v>
      </c>
      <c r="L415" s="2">
        <f t="shared" si="54"/>
        <v>130</v>
      </c>
      <c r="M415" s="17">
        <f t="shared" si="56"/>
        <v>450573.8695513342</v>
      </c>
      <c r="N415" s="3">
        <f t="shared" si="50"/>
        <v>0.028932593568370628</v>
      </c>
      <c r="O415" s="3">
        <f t="shared" si="51"/>
        <v>0.3471911228204475</v>
      </c>
      <c r="P415" s="7">
        <f t="shared" si="55"/>
        <v>3.3471911228204476</v>
      </c>
      <c r="R415" s="2">
        <v>500</v>
      </c>
      <c r="S415" s="17">
        <f t="shared" si="57"/>
        <v>849728.0554618436</v>
      </c>
    </row>
    <row r="416" spans="9:19" ht="15">
      <c r="I416" s="2">
        <f t="shared" si="52"/>
        <v>34</v>
      </c>
      <c r="J416" s="2">
        <v>411</v>
      </c>
      <c r="K416" s="2">
        <f t="shared" si="53"/>
        <v>500</v>
      </c>
      <c r="L416" s="2">
        <f t="shared" si="54"/>
        <v>130</v>
      </c>
      <c r="M416" s="17">
        <f t="shared" si="56"/>
        <v>452331.8792252125</v>
      </c>
      <c r="N416" s="3">
        <f t="shared" si="50"/>
        <v>0.028820113239834976</v>
      </c>
      <c r="O416" s="3">
        <f t="shared" si="51"/>
        <v>0.3458413588780197</v>
      </c>
      <c r="P416" s="7">
        <f t="shared" si="55"/>
        <v>3.34584135887802</v>
      </c>
      <c r="R416" s="2">
        <v>500</v>
      </c>
      <c r="S416" s="17">
        <f t="shared" si="57"/>
        <v>855187.7191187043</v>
      </c>
    </row>
    <row r="417" spans="9:19" ht="15">
      <c r="I417" s="2">
        <f t="shared" si="52"/>
        <v>34</v>
      </c>
      <c r="J417" s="2">
        <v>412</v>
      </c>
      <c r="K417" s="2">
        <f t="shared" si="53"/>
        <v>500</v>
      </c>
      <c r="L417" s="2">
        <f t="shared" si="54"/>
        <v>130</v>
      </c>
      <c r="M417" s="17">
        <f t="shared" si="56"/>
        <v>454094.28392327554</v>
      </c>
      <c r="N417" s="3">
        <f t="shared" si="50"/>
        <v>0.0287082261572281</v>
      </c>
      <c r="O417" s="3">
        <f t="shared" si="51"/>
        <v>0.3444987138867372</v>
      </c>
      <c r="P417" s="7">
        <f t="shared" si="55"/>
        <v>3.344498713886737</v>
      </c>
      <c r="R417" s="2">
        <v>500</v>
      </c>
      <c r="S417" s="17">
        <f t="shared" si="57"/>
        <v>860679.2308135635</v>
      </c>
    </row>
    <row r="418" spans="9:19" ht="15">
      <c r="I418" s="2">
        <f t="shared" si="52"/>
        <v>34</v>
      </c>
      <c r="J418" s="2">
        <v>413</v>
      </c>
      <c r="K418" s="2">
        <f t="shared" si="53"/>
        <v>500</v>
      </c>
      <c r="L418" s="2">
        <f t="shared" si="54"/>
        <v>130</v>
      </c>
      <c r="M418" s="17">
        <f t="shared" si="56"/>
        <v>455861.09463308373</v>
      </c>
      <c r="N418" s="3">
        <f t="shared" si="50"/>
        <v>0.028596927985557522</v>
      </c>
      <c r="O418" s="3">
        <f t="shared" si="51"/>
        <v>0.3431631358266903</v>
      </c>
      <c r="P418" s="7">
        <f t="shared" si="55"/>
        <v>3.3431631358266904</v>
      </c>
      <c r="R418" s="2">
        <v>500</v>
      </c>
      <c r="S418" s="17">
        <f t="shared" si="57"/>
        <v>866202.7763266426</v>
      </c>
    </row>
    <row r="419" spans="9:19" ht="15">
      <c r="I419" s="2">
        <f t="shared" si="52"/>
        <v>34</v>
      </c>
      <c r="J419" s="2">
        <v>414</v>
      </c>
      <c r="K419" s="2">
        <f t="shared" si="53"/>
        <v>500</v>
      </c>
      <c r="L419" s="2">
        <f t="shared" si="54"/>
        <v>130</v>
      </c>
      <c r="M419" s="17">
        <f t="shared" si="56"/>
        <v>457632.3223696664</v>
      </c>
      <c r="N419" s="3">
        <f t="shared" si="50"/>
        <v>0.028486214431692636</v>
      </c>
      <c r="O419" s="3">
        <f t="shared" si="51"/>
        <v>0.34183457318031163</v>
      </c>
      <c r="P419" s="7">
        <f t="shared" si="55"/>
        <v>3.3418345731803116</v>
      </c>
      <c r="R419" s="2">
        <v>500</v>
      </c>
      <c r="S419" s="17">
        <f t="shared" si="57"/>
        <v>871758.5425218814</v>
      </c>
    </row>
    <row r="420" spans="9:19" ht="15">
      <c r="I420" s="2">
        <f t="shared" si="52"/>
        <v>34</v>
      </c>
      <c r="J420" s="2">
        <v>415</v>
      </c>
      <c r="K420" s="2">
        <f t="shared" si="53"/>
        <v>500</v>
      </c>
      <c r="L420" s="2">
        <f t="shared" si="54"/>
        <v>130</v>
      </c>
      <c r="M420" s="17">
        <f t="shared" si="56"/>
        <v>459407.9781755906</v>
      </c>
      <c r="N420" s="3">
        <f t="shared" si="50"/>
        <v>0.028376081243860186</v>
      </c>
      <c r="O420" s="3">
        <f t="shared" si="51"/>
        <v>0.34051297492632226</v>
      </c>
      <c r="P420" s="7">
        <f t="shared" si="55"/>
        <v>3.3405129749263223</v>
      </c>
      <c r="R420" s="2">
        <v>500</v>
      </c>
      <c r="S420" s="17">
        <f t="shared" si="57"/>
        <v>877346.7173532591</v>
      </c>
    </row>
    <row r="421" spans="9:19" ht="15">
      <c r="I421" s="2">
        <f t="shared" si="52"/>
        <v>34</v>
      </c>
      <c r="J421" s="2">
        <v>416</v>
      </c>
      <c r="K421" s="2">
        <f t="shared" si="53"/>
        <v>500</v>
      </c>
      <c r="L421" s="2">
        <f t="shared" si="54"/>
        <v>130</v>
      </c>
      <c r="M421" s="17">
        <f t="shared" si="56"/>
        <v>461188.07312102953</v>
      </c>
      <c r="N421" s="3">
        <f t="shared" si="50"/>
        <v>0.028266524211147004</v>
      </c>
      <c r="O421" s="3">
        <f t="shared" si="51"/>
        <v>0.33919829053376405</v>
      </c>
      <c r="P421" s="7">
        <f t="shared" si="55"/>
        <v>3.339198290533764</v>
      </c>
      <c r="R421" s="2">
        <v>500</v>
      </c>
      <c r="S421" s="17">
        <f t="shared" si="57"/>
        <v>882967.4898711531</v>
      </c>
    </row>
    <row r="422" spans="9:19" ht="15">
      <c r="I422" s="2">
        <f t="shared" si="52"/>
        <v>34</v>
      </c>
      <c r="J422" s="2">
        <v>417</v>
      </c>
      <c r="K422" s="2">
        <f t="shared" si="53"/>
        <v>500</v>
      </c>
      <c r="L422" s="2">
        <f t="shared" si="54"/>
        <v>130</v>
      </c>
      <c r="M422" s="17">
        <f t="shared" si="56"/>
        <v>462972.61830383213</v>
      </c>
      <c r="N422" s="3">
        <f t="shared" si="50"/>
        <v>0.02815753916300997</v>
      </c>
      <c r="O422" s="3">
        <f t="shared" si="51"/>
        <v>0.3378904699561196</v>
      </c>
      <c r="P422" s="7">
        <f t="shared" si="55"/>
        <v>3.3378904699561196</v>
      </c>
      <c r="R422" s="2">
        <v>500</v>
      </c>
      <c r="S422" s="17">
        <f t="shared" si="57"/>
        <v>888621.0502287348</v>
      </c>
    </row>
    <row r="423" spans="9:19" ht="15">
      <c r="I423" s="2">
        <f t="shared" si="52"/>
        <v>34</v>
      </c>
      <c r="J423" s="2">
        <v>418</v>
      </c>
      <c r="K423" s="2">
        <f t="shared" si="53"/>
        <v>500</v>
      </c>
      <c r="L423" s="2">
        <f t="shared" si="54"/>
        <v>130</v>
      </c>
      <c r="M423" s="17">
        <f t="shared" si="56"/>
        <v>464761.6248495917</v>
      </c>
      <c r="N423" s="3">
        <f t="shared" si="50"/>
        <v>0.028049121968792935</v>
      </c>
      <c r="O423" s="3">
        <f t="shared" si="51"/>
        <v>0.33658946362551523</v>
      </c>
      <c r="P423" s="7">
        <f t="shared" si="55"/>
        <v>3.3365894636255153</v>
      </c>
      <c r="R423" s="2">
        <v>500</v>
      </c>
      <c r="S423" s="17">
        <f t="shared" si="57"/>
        <v>894307.5896884025</v>
      </c>
    </row>
    <row r="424" spans="9:19" ht="15">
      <c r="I424" s="2">
        <f t="shared" si="52"/>
        <v>34</v>
      </c>
      <c r="J424" s="2">
        <v>419</v>
      </c>
      <c r="K424" s="2">
        <f t="shared" si="53"/>
        <v>500</v>
      </c>
      <c r="L424" s="2">
        <f t="shared" si="54"/>
        <v>130</v>
      </c>
      <c r="M424" s="17">
        <f t="shared" si="56"/>
        <v>466555.1039117157</v>
      </c>
      <c r="N424" s="3">
        <f t="shared" si="50"/>
        <v>0.027941268537250624</v>
      </c>
      <c r="O424" s="3">
        <f t="shared" si="51"/>
        <v>0.3352952224470075</v>
      </c>
      <c r="P424" s="7">
        <f t="shared" si="55"/>
        <v>3.3352952224470074</v>
      </c>
      <c r="R424" s="2">
        <v>500</v>
      </c>
      <c r="S424" s="17">
        <f t="shared" si="57"/>
        <v>900027.3006282515</v>
      </c>
    </row>
    <row r="425" spans="9:19" ht="15">
      <c r="I425" s="2">
        <f t="shared" si="52"/>
        <v>35</v>
      </c>
      <c r="J425" s="2">
        <v>420</v>
      </c>
      <c r="K425" s="2">
        <f t="shared" si="53"/>
        <v>500</v>
      </c>
      <c r="L425" s="2">
        <f t="shared" si="54"/>
        <v>130</v>
      </c>
      <c r="M425" s="17">
        <f t="shared" si="56"/>
        <v>468353.066671495</v>
      </c>
      <c r="N425" s="3">
        <f t="shared" si="50"/>
        <v>0.027833974816079313</v>
      </c>
      <c r="O425" s="3">
        <f t="shared" si="51"/>
        <v>0.33400769779295175</v>
      </c>
      <c r="P425" s="7">
        <f t="shared" si="55"/>
        <v>3.3340076977929516</v>
      </c>
      <c r="R425" s="2">
        <v>500</v>
      </c>
      <c r="S425" s="17">
        <f t="shared" si="57"/>
        <v>905780.376548583</v>
      </c>
    </row>
  </sheetData>
  <sheetProtection sheet="1" objects="1" scenarios="1"/>
  <protectedRanges>
    <protectedRange sqref="C1:C4" name="Oblast2"/>
  </protectedRanges>
  <mergeCells count="16">
    <mergeCell ref="A23:C23"/>
    <mergeCell ref="A24:C24"/>
    <mergeCell ref="E6:E7"/>
    <mergeCell ref="F6:F7"/>
    <mergeCell ref="G6:G7"/>
    <mergeCell ref="A21:C21"/>
    <mergeCell ref="P4:Q4"/>
    <mergeCell ref="P3:Q3"/>
    <mergeCell ref="N3:O3"/>
    <mergeCell ref="R4:S4"/>
    <mergeCell ref="A4:B4"/>
    <mergeCell ref="A22:C22"/>
    <mergeCell ref="N4:O4"/>
    <mergeCell ref="A1:B1"/>
    <mergeCell ref="A2:B2"/>
    <mergeCell ref="A3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Krejčí Václav</dc:creator>
  <cp:keywords/>
  <dc:description/>
  <cp:lastModifiedBy>Krejčí Václav</cp:lastModifiedBy>
  <dcterms:created xsi:type="dcterms:W3CDTF">2012-11-23T13:27:00Z</dcterms:created>
  <dcterms:modified xsi:type="dcterms:W3CDTF">2012-12-05T14:39:50Z</dcterms:modified>
  <cp:category/>
  <cp:version/>
  <cp:contentType/>
  <cp:contentStatus/>
</cp:coreProperties>
</file>